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rianneumeyer/Dropbox/01_Projekte/TPM/01_Templates/"/>
    </mc:Choice>
  </mc:AlternateContent>
  <xr:revisionPtr revIDLastSave="0" documentId="13_ncr:1_{8AE547FD-3571-DD43-99FE-3036CDB5CC0F}" xr6:coauthVersionLast="46" xr6:coauthVersionMax="46" xr10:uidLastSave="{00000000-0000-0000-0000-000000000000}"/>
  <bookViews>
    <workbookView xWindow="-34240" yWindow="-300" windowWidth="30300" windowHeight="18360" xr2:uid="{B2DA4E0F-E07C-FA44-8020-EEFA44C69488}"/>
  </bookViews>
  <sheets>
    <sheet name="How to use this template" sheetId="9" r:id="rId1"/>
    <sheet name="Reporting" sheetId="1" r:id="rId2"/>
    <sheet name="Labor - effort" sheetId="2" r:id="rId3"/>
    <sheet name="Labor - cost" sheetId="7" r:id="rId4"/>
    <sheet name="Material" sheetId="8" r:id="rId5"/>
    <sheet name="Travel" sheetId="3" r:id="rId6"/>
    <sheet name="Investments" sheetId="4" r:id="rId7"/>
    <sheet name="Other" sheetId="11" r:id="rId8"/>
    <sheet name="rates" sheetId="6" r:id="rId9"/>
    <sheet name="Sheet1" sheetId="10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Y20" i="11" l="1"/>
  <c r="AX20" i="11"/>
  <c r="AW20" i="11"/>
  <c r="AV20" i="11"/>
  <c r="AU20" i="11"/>
  <c r="AT20" i="11"/>
  <c r="AS20" i="11"/>
  <c r="AR20" i="11"/>
  <c r="AQ20" i="11"/>
  <c r="AP20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BA19" i="11"/>
  <c r="AZ19" i="11"/>
  <c r="AA19" i="11"/>
  <c r="Z19" i="11"/>
  <c r="BA18" i="11"/>
  <c r="AZ18" i="11"/>
  <c r="AA18" i="11"/>
  <c r="Z18" i="11"/>
  <c r="BA17" i="11"/>
  <c r="AZ17" i="11"/>
  <c r="AA17" i="11"/>
  <c r="Z17" i="11"/>
  <c r="BA16" i="11"/>
  <c r="AZ16" i="11"/>
  <c r="AA16" i="11"/>
  <c r="Z16" i="11"/>
  <c r="BA15" i="11"/>
  <c r="AZ15" i="11"/>
  <c r="AA15" i="11"/>
  <c r="Z15" i="11"/>
  <c r="BA14" i="11"/>
  <c r="AZ14" i="11"/>
  <c r="AA14" i="11"/>
  <c r="Z14" i="11"/>
  <c r="BA13" i="11"/>
  <c r="AZ13" i="11"/>
  <c r="AA13" i="11"/>
  <c r="Z13" i="11"/>
  <c r="BA12" i="11"/>
  <c r="AZ12" i="11"/>
  <c r="AA12" i="11"/>
  <c r="Z12" i="11"/>
  <c r="BA11" i="11"/>
  <c r="AZ11" i="11"/>
  <c r="AA11" i="11"/>
  <c r="Z11" i="11"/>
  <c r="BA10" i="11"/>
  <c r="AZ10" i="11"/>
  <c r="AA10" i="11"/>
  <c r="Z10" i="11"/>
  <c r="BA9" i="11"/>
  <c r="AZ9" i="11"/>
  <c r="AA9" i="11"/>
  <c r="Z9" i="11"/>
  <c r="BA8" i="11"/>
  <c r="AZ8" i="11"/>
  <c r="AA8" i="11"/>
  <c r="Z8" i="11"/>
  <c r="BA7" i="11"/>
  <c r="AZ7" i="11"/>
  <c r="AA7" i="11"/>
  <c r="Z7" i="11"/>
  <c r="BA6" i="11"/>
  <c r="AZ6" i="11"/>
  <c r="AA6" i="11"/>
  <c r="Z6" i="11"/>
  <c r="BA5" i="11"/>
  <c r="AZ5" i="11"/>
  <c r="AA5" i="11"/>
  <c r="Z5" i="11"/>
  <c r="AZ20" i="11" l="1"/>
  <c r="D12" i="1" s="1"/>
  <c r="BA20" i="11"/>
  <c r="E12" i="1" s="1"/>
  <c r="AA20" i="11"/>
  <c r="C12" i="1" s="1"/>
  <c r="Z20" i="11"/>
  <c r="B12" i="1" s="1"/>
  <c r="A8" i="7"/>
  <c r="B8" i="7"/>
  <c r="A9" i="7"/>
  <c r="B9" i="7"/>
  <c r="A10" i="7"/>
  <c r="B10" i="7"/>
  <c r="A11" i="7"/>
  <c r="B11" i="7"/>
  <c r="A12" i="7"/>
  <c r="B12" i="7"/>
  <c r="A13" i="7"/>
  <c r="B13" i="7"/>
  <c r="A14" i="7"/>
  <c r="B14" i="7"/>
  <c r="A15" i="7"/>
  <c r="B15" i="7"/>
  <c r="A16" i="7"/>
  <c r="B16" i="7"/>
  <c r="A17" i="7"/>
  <c r="B17" i="7"/>
  <c r="A18" i="7"/>
  <c r="B18" i="7"/>
  <c r="A19" i="7"/>
  <c r="B19" i="7"/>
  <c r="Z6" i="8"/>
  <c r="AA6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AA5" i="8"/>
  <c r="Z5" i="8"/>
  <c r="AZ19" i="8"/>
  <c r="BA19" i="8"/>
  <c r="AZ6" i="8"/>
  <c r="BA6" i="8"/>
  <c r="AZ7" i="8"/>
  <c r="BA7" i="8"/>
  <c r="AZ8" i="8"/>
  <c r="BA8" i="8"/>
  <c r="AZ9" i="8"/>
  <c r="BA9" i="8"/>
  <c r="AZ10" i="8"/>
  <c r="BA10" i="8"/>
  <c r="AZ11" i="8"/>
  <c r="BA11" i="8"/>
  <c r="AZ12" i="8"/>
  <c r="BA12" i="8"/>
  <c r="AZ13" i="8"/>
  <c r="BA13" i="8"/>
  <c r="AZ14" i="8"/>
  <c r="BA14" i="8"/>
  <c r="AZ15" i="8"/>
  <c r="BA15" i="8"/>
  <c r="AZ16" i="8"/>
  <c r="BA16" i="8"/>
  <c r="AZ17" i="8"/>
  <c r="BA17" i="8"/>
  <c r="AZ18" i="8"/>
  <c r="BA18" i="8"/>
  <c r="BA5" i="8"/>
  <c r="AZ5" i="8"/>
  <c r="AY20" i="8"/>
  <c r="AX20" i="8"/>
  <c r="AW20" i="8"/>
  <c r="AV20" i="8"/>
  <c r="AU20" i="8"/>
  <c r="AT20" i="8"/>
  <c r="AS20" i="8"/>
  <c r="AR20" i="8"/>
  <c r="AQ20" i="8"/>
  <c r="AP20" i="8"/>
  <c r="AO20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BA19" i="4"/>
  <c r="AZ19" i="4"/>
  <c r="BA18" i="4"/>
  <c r="AZ18" i="4"/>
  <c r="BA17" i="4"/>
  <c r="AZ17" i="4"/>
  <c r="BA16" i="4"/>
  <c r="AZ16" i="4"/>
  <c r="BA15" i="4"/>
  <c r="AZ15" i="4"/>
  <c r="BA14" i="4"/>
  <c r="AZ14" i="4"/>
  <c r="BA13" i="4"/>
  <c r="AZ13" i="4"/>
  <c r="BA12" i="4"/>
  <c r="AZ12" i="4"/>
  <c r="BA11" i="4"/>
  <c r="AZ11" i="4"/>
  <c r="BA10" i="4"/>
  <c r="AZ10" i="4"/>
  <c r="BA9" i="4"/>
  <c r="AZ9" i="4"/>
  <c r="BA8" i="4"/>
  <c r="AZ8" i="4"/>
  <c r="BA7" i="4"/>
  <c r="AZ7" i="4"/>
  <c r="BA6" i="4"/>
  <c r="AZ6" i="4"/>
  <c r="BA5" i="4"/>
  <c r="AZ5" i="4"/>
  <c r="Z5" i="4"/>
  <c r="AA19" i="4"/>
  <c r="Z19" i="4"/>
  <c r="AA18" i="4"/>
  <c r="Z18" i="4"/>
  <c r="AA17" i="4"/>
  <c r="Z17" i="4"/>
  <c r="AA16" i="4"/>
  <c r="Z16" i="4"/>
  <c r="AA15" i="4"/>
  <c r="Z15" i="4"/>
  <c r="AA14" i="4"/>
  <c r="Z14" i="4"/>
  <c r="AA13" i="4"/>
  <c r="Z13" i="4"/>
  <c r="AA12" i="4"/>
  <c r="Z12" i="4"/>
  <c r="AA11" i="4"/>
  <c r="Z11" i="4"/>
  <c r="AA10" i="4"/>
  <c r="Z10" i="4"/>
  <c r="AA9" i="4"/>
  <c r="Z9" i="4"/>
  <c r="AA8" i="4"/>
  <c r="Z8" i="4"/>
  <c r="AA7" i="4"/>
  <c r="Z7" i="4"/>
  <c r="AA6" i="4"/>
  <c r="Z6" i="4"/>
  <c r="AA5" i="4"/>
  <c r="BB5" i="3"/>
  <c r="BC21" i="3"/>
  <c r="BB21" i="3"/>
  <c r="BC20" i="3"/>
  <c r="BB20" i="3"/>
  <c r="BC19" i="3"/>
  <c r="BB19" i="3"/>
  <c r="BC18" i="3"/>
  <c r="BB18" i="3"/>
  <c r="BC17" i="3"/>
  <c r="BB17" i="3"/>
  <c r="BC16" i="3"/>
  <c r="BB16" i="3"/>
  <c r="BC15" i="3"/>
  <c r="BB15" i="3"/>
  <c r="BC14" i="3"/>
  <c r="BB14" i="3"/>
  <c r="BC13" i="3"/>
  <c r="BB13" i="3"/>
  <c r="BC12" i="3"/>
  <c r="BB12" i="3"/>
  <c r="BC11" i="3"/>
  <c r="BB11" i="3"/>
  <c r="BC10" i="3"/>
  <c r="BB10" i="3"/>
  <c r="BC9" i="3"/>
  <c r="BB9" i="3"/>
  <c r="BC8" i="3"/>
  <c r="BB8" i="3"/>
  <c r="BC7" i="3"/>
  <c r="BB7" i="3"/>
  <c r="BC6" i="3"/>
  <c r="BB6" i="3"/>
  <c r="BC5" i="3"/>
  <c r="AC21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5" i="3"/>
  <c r="AB7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E22" i="3"/>
  <c r="AF22" i="3"/>
  <c r="AD22" i="3"/>
  <c r="BA20" i="4" l="1"/>
  <c r="E11" i="1" s="1"/>
  <c r="AD18" i="7"/>
  <c r="AH18" i="7"/>
  <c r="AL18" i="7"/>
  <c r="AP18" i="7"/>
  <c r="AT18" i="7"/>
  <c r="AX18" i="7"/>
  <c r="AG18" i="7"/>
  <c r="AM18" i="7"/>
  <c r="AR18" i="7"/>
  <c r="AW18" i="7"/>
  <c r="AC18" i="7"/>
  <c r="AI18" i="7"/>
  <c r="AN18" i="7"/>
  <c r="AS18" i="7"/>
  <c r="AY18" i="7"/>
  <c r="AE18" i="7"/>
  <c r="AJ18" i="7"/>
  <c r="AO18" i="7"/>
  <c r="AU18" i="7"/>
  <c r="AZ18" i="7"/>
  <c r="AF18" i="7"/>
  <c r="F18" i="7"/>
  <c r="J18" i="7"/>
  <c r="N18" i="7"/>
  <c r="R18" i="7"/>
  <c r="V18" i="7"/>
  <c r="Z18" i="7"/>
  <c r="AK18" i="7"/>
  <c r="C18" i="7"/>
  <c r="G18" i="7"/>
  <c r="K18" i="7"/>
  <c r="O18" i="7"/>
  <c r="S18" i="7"/>
  <c r="W18" i="7"/>
  <c r="AQ18" i="7"/>
  <c r="D18" i="7"/>
  <c r="H18" i="7"/>
  <c r="L18" i="7"/>
  <c r="P18" i="7"/>
  <c r="T18" i="7"/>
  <c r="X18" i="7"/>
  <c r="AV18" i="7"/>
  <c r="E18" i="7"/>
  <c r="I18" i="7"/>
  <c r="M18" i="7"/>
  <c r="Q18" i="7"/>
  <c r="U18" i="7"/>
  <c r="Y18" i="7"/>
  <c r="AD16" i="7"/>
  <c r="AH16" i="7"/>
  <c r="AL16" i="7"/>
  <c r="AP16" i="7"/>
  <c r="AT16" i="7"/>
  <c r="AX16" i="7"/>
  <c r="AG16" i="7"/>
  <c r="AM16" i="7"/>
  <c r="AR16" i="7"/>
  <c r="AW16" i="7"/>
  <c r="AC16" i="7"/>
  <c r="AI16" i="7"/>
  <c r="AN16" i="7"/>
  <c r="AS16" i="7"/>
  <c r="AY16" i="7"/>
  <c r="AE16" i="7"/>
  <c r="AJ16" i="7"/>
  <c r="AO16" i="7"/>
  <c r="AU16" i="7"/>
  <c r="AZ16" i="7"/>
  <c r="AK16" i="7"/>
  <c r="F16" i="7"/>
  <c r="J16" i="7"/>
  <c r="N16" i="7"/>
  <c r="R16" i="7"/>
  <c r="V16" i="7"/>
  <c r="Z16" i="7"/>
  <c r="AQ16" i="7"/>
  <c r="C16" i="7"/>
  <c r="G16" i="7"/>
  <c r="K16" i="7"/>
  <c r="O16" i="7"/>
  <c r="S16" i="7"/>
  <c r="W16" i="7"/>
  <c r="AV16" i="7"/>
  <c r="D16" i="7"/>
  <c r="H16" i="7"/>
  <c r="L16" i="7"/>
  <c r="P16" i="7"/>
  <c r="T16" i="7"/>
  <c r="X16" i="7"/>
  <c r="AF16" i="7"/>
  <c r="E16" i="7"/>
  <c r="I16" i="7"/>
  <c r="M16" i="7"/>
  <c r="Q16" i="7"/>
  <c r="U16" i="7"/>
  <c r="Y16" i="7"/>
  <c r="AD14" i="7"/>
  <c r="AH14" i="7"/>
  <c r="AL14" i="7"/>
  <c r="AP14" i="7"/>
  <c r="AT14" i="7"/>
  <c r="AX14" i="7"/>
  <c r="AG14" i="7"/>
  <c r="AM14" i="7"/>
  <c r="AR14" i="7"/>
  <c r="AW14" i="7"/>
  <c r="AC14" i="7"/>
  <c r="AI14" i="7"/>
  <c r="AN14" i="7"/>
  <c r="AS14" i="7"/>
  <c r="AY14" i="7"/>
  <c r="AE14" i="7"/>
  <c r="AJ14" i="7"/>
  <c r="AO14" i="7"/>
  <c r="AU14" i="7"/>
  <c r="AZ14" i="7"/>
  <c r="AQ14" i="7"/>
  <c r="F14" i="7"/>
  <c r="J14" i="7"/>
  <c r="N14" i="7"/>
  <c r="R14" i="7"/>
  <c r="V14" i="7"/>
  <c r="Z14" i="7"/>
  <c r="AV14" i="7"/>
  <c r="C14" i="7"/>
  <c r="G14" i="7"/>
  <c r="K14" i="7"/>
  <c r="O14" i="7"/>
  <c r="S14" i="7"/>
  <c r="W14" i="7"/>
  <c r="AF14" i="7"/>
  <c r="D14" i="7"/>
  <c r="H14" i="7"/>
  <c r="L14" i="7"/>
  <c r="P14" i="7"/>
  <c r="T14" i="7"/>
  <c r="X14" i="7"/>
  <c r="AK14" i="7"/>
  <c r="E14" i="7"/>
  <c r="I14" i="7"/>
  <c r="M14" i="7"/>
  <c r="Q14" i="7"/>
  <c r="U14" i="7"/>
  <c r="Y14" i="7"/>
  <c r="AD12" i="7"/>
  <c r="AH12" i="7"/>
  <c r="AL12" i="7"/>
  <c r="AP12" i="7"/>
  <c r="AT12" i="7"/>
  <c r="AX12" i="7"/>
  <c r="AG12" i="7"/>
  <c r="AM12" i="7"/>
  <c r="AR12" i="7"/>
  <c r="AW12" i="7"/>
  <c r="C12" i="7"/>
  <c r="G12" i="7"/>
  <c r="K12" i="7"/>
  <c r="O12" i="7"/>
  <c r="S12" i="7"/>
  <c r="W12" i="7"/>
  <c r="AC12" i="7"/>
  <c r="AI12" i="7"/>
  <c r="AN12" i="7"/>
  <c r="AS12" i="7"/>
  <c r="AY12" i="7"/>
  <c r="D12" i="7"/>
  <c r="H12" i="7"/>
  <c r="L12" i="7"/>
  <c r="P12" i="7"/>
  <c r="T12" i="7"/>
  <c r="X12" i="7"/>
  <c r="AE12" i="7"/>
  <c r="AJ12" i="7"/>
  <c r="AO12" i="7"/>
  <c r="AU12" i="7"/>
  <c r="AZ12" i="7"/>
  <c r="AV12" i="7"/>
  <c r="F12" i="7"/>
  <c r="N12" i="7"/>
  <c r="V12" i="7"/>
  <c r="AF12" i="7"/>
  <c r="I12" i="7"/>
  <c r="Q12" i="7"/>
  <c r="Y12" i="7"/>
  <c r="AK12" i="7"/>
  <c r="J12" i="7"/>
  <c r="R12" i="7"/>
  <c r="Z12" i="7"/>
  <c r="AQ12" i="7"/>
  <c r="E12" i="7"/>
  <c r="M12" i="7"/>
  <c r="U12" i="7"/>
  <c r="AD10" i="7"/>
  <c r="AH10" i="7"/>
  <c r="AL10" i="7"/>
  <c r="AP10" i="7"/>
  <c r="AT10" i="7"/>
  <c r="AX10" i="7"/>
  <c r="D10" i="7"/>
  <c r="AG10" i="7"/>
  <c r="AM10" i="7"/>
  <c r="AR10" i="7"/>
  <c r="AW10" i="7"/>
  <c r="G10" i="7"/>
  <c r="K10" i="7"/>
  <c r="O10" i="7"/>
  <c r="S10" i="7"/>
  <c r="W10" i="7"/>
  <c r="AC10" i="7"/>
  <c r="AI10" i="7"/>
  <c r="AN10" i="7"/>
  <c r="AS10" i="7"/>
  <c r="AY10" i="7"/>
  <c r="C10" i="7"/>
  <c r="H10" i="7"/>
  <c r="L10" i="7"/>
  <c r="P10" i="7"/>
  <c r="T10" i="7"/>
  <c r="X10" i="7"/>
  <c r="AE10" i="7"/>
  <c r="AJ10" i="7"/>
  <c r="AO10" i="7"/>
  <c r="AU10" i="7"/>
  <c r="AZ10" i="7"/>
  <c r="AF10" i="7"/>
  <c r="F10" i="7"/>
  <c r="N10" i="7"/>
  <c r="V10" i="7"/>
  <c r="AK10" i="7"/>
  <c r="I10" i="7"/>
  <c r="Q10" i="7"/>
  <c r="Y10" i="7"/>
  <c r="AQ10" i="7"/>
  <c r="J10" i="7"/>
  <c r="R10" i="7"/>
  <c r="Z10" i="7"/>
  <c r="AV10" i="7"/>
  <c r="E10" i="7"/>
  <c r="M10" i="7"/>
  <c r="U10" i="7"/>
  <c r="AC8" i="7"/>
  <c r="AD8" i="7"/>
  <c r="AH8" i="7"/>
  <c r="AL8" i="7"/>
  <c r="AP8" i="7"/>
  <c r="AT8" i="7"/>
  <c r="AX8" i="7"/>
  <c r="D8" i="7"/>
  <c r="H8" i="7"/>
  <c r="L8" i="7"/>
  <c r="P8" i="7"/>
  <c r="T8" i="7"/>
  <c r="X8" i="7"/>
  <c r="AE8" i="7"/>
  <c r="AF8" i="7"/>
  <c r="AG8" i="7"/>
  <c r="AM8" i="7"/>
  <c r="AR8" i="7"/>
  <c r="AW8" i="7"/>
  <c r="G8" i="7"/>
  <c r="M8" i="7"/>
  <c r="R8" i="7"/>
  <c r="W8" i="7"/>
  <c r="AI8" i="7"/>
  <c r="AN8" i="7"/>
  <c r="AS8" i="7"/>
  <c r="AY8" i="7"/>
  <c r="C8" i="7"/>
  <c r="I8" i="7"/>
  <c r="N8" i="7"/>
  <c r="S8" i="7"/>
  <c r="Y8" i="7"/>
  <c r="AJ8" i="7"/>
  <c r="AO8" i="7"/>
  <c r="AU8" i="7"/>
  <c r="AZ8" i="7"/>
  <c r="AK8" i="7"/>
  <c r="K8" i="7"/>
  <c r="V8" i="7"/>
  <c r="AQ8" i="7"/>
  <c r="E8" i="7"/>
  <c r="O8" i="7"/>
  <c r="Z8" i="7"/>
  <c r="AV8" i="7"/>
  <c r="F8" i="7"/>
  <c r="Q8" i="7"/>
  <c r="J8" i="7"/>
  <c r="U8" i="7"/>
  <c r="Z20" i="4"/>
  <c r="B11" i="1" s="1"/>
  <c r="AA20" i="4"/>
  <c r="C11" i="1" s="1"/>
  <c r="AZ20" i="4"/>
  <c r="D11" i="1" s="1"/>
  <c r="AD19" i="7"/>
  <c r="AH19" i="7"/>
  <c r="AL19" i="7"/>
  <c r="AP19" i="7"/>
  <c r="AT19" i="7"/>
  <c r="AX19" i="7"/>
  <c r="AE19" i="7"/>
  <c r="AJ19" i="7"/>
  <c r="AO19" i="7"/>
  <c r="AU19" i="7"/>
  <c r="AZ19" i="7"/>
  <c r="AF19" i="7"/>
  <c r="AK19" i="7"/>
  <c r="AQ19" i="7"/>
  <c r="AV19" i="7"/>
  <c r="AG19" i="7"/>
  <c r="AM19" i="7"/>
  <c r="AR19" i="7"/>
  <c r="AW19" i="7"/>
  <c r="AC19" i="7"/>
  <c r="AY19" i="7"/>
  <c r="F19" i="7"/>
  <c r="J19" i="7"/>
  <c r="N19" i="7"/>
  <c r="R19" i="7"/>
  <c r="V19" i="7"/>
  <c r="Z19" i="7"/>
  <c r="AI19" i="7"/>
  <c r="C19" i="7"/>
  <c r="G19" i="7"/>
  <c r="K19" i="7"/>
  <c r="O19" i="7"/>
  <c r="S19" i="7"/>
  <c r="W19" i="7"/>
  <c r="AN19" i="7"/>
  <c r="D19" i="7"/>
  <c r="H19" i="7"/>
  <c r="L19" i="7"/>
  <c r="P19" i="7"/>
  <c r="T19" i="7"/>
  <c r="X19" i="7"/>
  <c r="AS19" i="7"/>
  <c r="E19" i="7"/>
  <c r="I19" i="7"/>
  <c r="M19" i="7"/>
  <c r="Q19" i="7"/>
  <c r="U19" i="7"/>
  <c r="Y19" i="7"/>
  <c r="AD17" i="7"/>
  <c r="AH17" i="7"/>
  <c r="AL17" i="7"/>
  <c r="AP17" i="7"/>
  <c r="AT17" i="7"/>
  <c r="AX17" i="7"/>
  <c r="AE17" i="7"/>
  <c r="AJ17" i="7"/>
  <c r="AO17" i="7"/>
  <c r="AU17" i="7"/>
  <c r="AZ17" i="7"/>
  <c r="AF17" i="7"/>
  <c r="AK17" i="7"/>
  <c r="AQ17" i="7"/>
  <c r="AV17" i="7"/>
  <c r="AG17" i="7"/>
  <c r="AM17" i="7"/>
  <c r="AR17" i="7"/>
  <c r="AW17" i="7"/>
  <c r="AI17" i="7"/>
  <c r="F17" i="7"/>
  <c r="J17" i="7"/>
  <c r="N17" i="7"/>
  <c r="R17" i="7"/>
  <c r="V17" i="7"/>
  <c r="Z17" i="7"/>
  <c r="AN17" i="7"/>
  <c r="C17" i="7"/>
  <c r="G17" i="7"/>
  <c r="K17" i="7"/>
  <c r="O17" i="7"/>
  <c r="S17" i="7"/>
  <c r="W17" i="7"/>
  <c r="AS17" i="7"/>
  <c r="D17" i="7"/>
  <c r="H17" i="7"/>
  <c r="L17" i="7"/>
  <c r="P17" i="7"/>
  <c r="T17" i="7"/>
  <c r="X17" i="7"/>
  <c r="AC17" i="7"/>
  <c r="AY17" i="7"/>
  <c r="E17" i="7"/>
  <c r="I17" i="7"/>
  <c r="M17" i="7"/>
  <c r="Q17" i="7"/>
  <c r="U17" i="7"/>
  <c r="Y17" i="7"/>
  <c r="AD15" i="7"/>
  <c r="AH15" i="7"/>
  <c r="AL15" i="7"/>
  <c r="AP15" i="7"/>
  <c r="AT15" i="7"/>
  <c r="AX15" i="7"/>
  <c r="AE15" i="7"/>
  <c r="AJ15" i="7"/>
  <c r="AO15" i="7"/>
  <c r="AU15" i="7"/>
  <c r="AZ15" i="7"/>
  <c r="AF15" i="7"/>
  <c r="AK15" i="7"/>
  <c r="AQ15" i="7"/>
  <c r="AV15" i="7"/>
  <c r="AG15" i="7"/>
  <c r="AM15" i="7"/>
  <c r="AR15" i="7"/>
  <c r="AW15" i="7"/>
  <c r="AN15" i="7"/>
  <c r="F15" i="7"/>
  <c r="J15" i="7"/>
  <c r="N15" i="7"/>
  <c r="R15" i="7"/>
  <c r="V15" i="7"/>
  <c r="Z15" i="7"/>
  <c r="AS15" i="7"/>
  <c r="C15" i="7"/>
  <c r="G15" i="7"/>
  <c r="K15" i="7"/>
  <c r="O15" i="7"/>
  <c r="S15" i="7"/>
  <c r="W15" i="7"/>
  <c r="AC15" i="7"/>
  <c r="AY15" i="7"/>
  <c r="D15" i="7"/>
  <c r="H15" i="7"/>
  <c r="L15" i="7"/>
  <c r="P15" i="7"/>
  <c r="T15" i="7"/>
  <c r="X15" i="7"/>
  <c r="AI15" i="7"/>
  <c r="E15" i="7"/>
  <c r="I15" i="7"/>
  <c r="M15" i="7"/>
  <c r="Q15" i="7"/>
  <c r="U15" i="7"/>
  <c r="Y15" i="7"/>
  <c r="AD13" i="7"/>
  <c r="AH13" i="7"/>
  <c r="AL13" i="7"/>
  <c r="AP13" i="7"/>
  <c r="AT13" i="7"/>
  <c r="AX13" i="7"/>
  <c r="AE13" i="7"/>
  <c r="AJ13" i="7"/>
  <c r="AO13" i="7"/>
  <c r="AU13" i="7"/>
  <c r="AZ13" i="7"/>
  <c r="C13" i="7"/>
  <c r="G13" i="7"/>
  <c r="K13" i="7"/>
  <c r="O13" i="7"/>
  <c r="S13" i="7"/>
  <c r="AF13" i="7"/>
  <c r="AK13" i="7"/>
  <c r="AQ13" i="7"/>
  <c r="AV13" i="7"/>
  <c r="D13" i="7"/>
  <c r="H13" i="7"/>
  <c r="L13" i="7"/>
  <c r="P13" i="7"/>
  <c r="T13" i="7"/>
  <c r="AG13" i="7"/>
  <c r="AM13" i="7"/>
  <c r="AR13" i="7"/>
  <c r="AW13" i="7"/>
  <c r="AS13" i="7"/>
  <c r="F13" i="7"/>
  <c r="N13" i="7"/>
  <c r="V13" i="7"/>
  <c r="Z13" i="7"/>
  <c r="AC13" i="7"/>
  <c r="AY13" i="7"/>
  <c r="I13" i="7"/>
  <c r="Q13" i="7"/>
  <c r="W13" i="7"/>
  <c r="AI13" i="7"/>
  <c r="J13" i="7"/>
  <c r="R13" i="7"/>
  <c r="X13" i="7"/>
  <c r="AN13" i="7"/>
  <c r="E13" i="7"/>
  <c r="M13" i="7"/>
  <c r="U13" i="7"/>
  <c r="Y13" i="7"/>
  <c r="AD11" i="7"/>
  <c r="AH11" i="7"/>
  <c r="AL11" i="7"/>
  <c r="AP11" i="7"/>
  <c r="AT11" i="7"/>
  <c r="AX11" i="7"/>
  <c r="AE11" i="7"/>
  <c r="AJ11" i="7"/>
  <c r="AO11" i="7"/>
  <c r="AU11" i="7"/>
  <c r="AZ11" i="7"/>
  <c r="C11" i="7"/>
  <c r="G11" i="7"/>
  <c r="K11" i="7"/>
  <c r="O11" i="7"/>
  <c r="S11" i="7"/>
  <c r="W11" i="7"/>
  <c r="AF11" i="7"/>
  <c r="AK11" i="7"/>
  <c r="AQ11" i="7"/>
  <c r="AV11" i="7"/>
  <c r="D11" i="7"/>
  <c r="H11" i="7"/>
  <c r="L11" i="7"/>
  <c r="P11" i="7"/>
  <c r="T11" i="7"/>
  <c r="X11" i="7"/>
  <c r="AG11" i="7"/>
  <c r="AM11" i="7"/>
  <c r="AR11" i="7"/>
  <c r="AW11" i="7"/>
  <c r="AC11" i="7"/>
  <c r="AY11" i="7"/>
  <c r="F11" i="7"/>
  <c r="N11" i="7"/>
  <c r="V11" i="7"/>
  <c r="AI11" i="7"/>
  <c r="I11" i="7"/>
  <c r="Q11" i="7"/>
  <c r="Y11" i="7"/>
  <c r="AN11" i="7"/>
  <c r="J11" i="7"/>
  <c r="R11" i="7"/>
  <c r="Z11" i="7"/>
  <c r="AS11" i="7"/>
  <c r="E11" i="7"/>
  <c r="M11" i="7"/>
  <c r="U11" i="7"/>
  <c r="AD9" i="7"/>
  <c r="AH9" i="7"/>
  <c r="AL9" i="7"/>
  <c r="AP9" i="7"/>
  <c r="AT9" i="7"/>
  <c r="AX9" i="7"/>
  <c r="D9" i="7"/>
  <c r="H9" i="7"/>
  <c r="L9" i="7"/>
  <c r="P9" i="7"/>
  <c r="T9" i="7"/>
  <c r="X9" i="7"/>
  <c r="AE9" i="7"/>
  <c r="AJ9" i="7"/>
  <c r="AO9" i="7"/>
  <c r="AU9" i="7"/>
  <c r="AZ9" i="7"/>
  <c r="E9" i="7"/>
  <c r="J9" i="7"/>
  <c r="O9" i="7"/>
  <c r="U9" i="7"/>
  <c r="Z9" i="7"/>
  <c r="AF9" i="7"/>
  <c r="AK9" i="7"/>
  <c r="AQ9" i="7"/>
  <c r="AV9" i="7"/>
  <c r="F9" i="7"/>
  <c r="K9" i="7"/>
  <c r="Q9" i="7"/>
  <c r="V9" i="7"/>
  <c r="AG9" i="7"/>
  <c r="AM9" i="7"/>
  <c r="AR9" i="7"/>
  <c r="AW9" i="7"/>
  <c r="AI9" i="7"/>
  <c r="I9" i="7"/>
  <c r="S9" i="7"/>
  <c r="AN9" i="7"/>
  <c r="M9" i="7"/>
  <c r="W9" i="7"/>
  <c r="AS9" i="7"/>
  <c r="C9" i="7"/>
  <c r="N9" i="7"/>
  <c r="Y9" i="7"/>
  <c r="AC9" i="7"/>
  <c r="AY9" i="7"/>
  <c r="G9" i="7"/>
  <c r="R9" i="7"/>
  <c r="AB18" i="7"/>
  <c r="BA10" i="7"/>
  <c r="BA18" i="7"/>
  <c r="AA18" i="7"/>
  <c r="AZ20" i="8"/>
  <c r="D9" i="1" s="1"/>
  <c r="AA20" i="8"/>
  <c r="Z20" i="8"/>
  <c r="BA20" i="8"/>
  <c r="E9" i="1" s="1"/>
  <c r="BC22" i="3"/>
  <c r="E10" i="1" s="1"/>
  <c r="BB22" i="3"/>
  <c r="D10" i="1" s="1"/>
  <c r="AC22" i="3"/>
  <c r="C10" i="1" s="1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BB19" i="2"/>
  <c r="BA19" i="2"/>
  <c r="BB18" i="2"/>
  <c r="BA18" i="2"/>
  <c r="BB17" i="2"/>
  <c r="BA17" i="2"/>
  <c r="BB16" i="2"/>
  <c r="BA16" i="2"/>
  <c r="BB15" i="2"/>
  <c r="BA15" i="2"/>
  <c r="BB14" i="2"/>
  <c r="BA14" i="2"/>
  <c r="BB13" i="2"/>
  <c r="BA13" i="2"/>
  <c r="BB12" i="2"/>
  <c r="BA12" i="2"/>
  <c r="BB11" i="2"/>
  <c r="BA11" i="2"/>
  <c r="BB10" i="2"/>
  <c r="BA10" i="2"/>
  <c r="BB9" i="2"/>
  <c r="BA9" i="2"/>
  <c r="BB8" i="2"/>
  <c r="BA8" i="2"/>
  <c r="BB7" i="2"/>
  <c r="BA7" i="2"/>
  <c r="BB6" i="2"/>
  <c r="BA6" i="2"/>
  <c r="BB5" i="2"/>
  <c r="BA5" i="2"/>
  <c r="AA6" i="2"/>
  <c r="AB6" i="2"/>
  <c r="AA7" i="2"/>
  <c r="AB7" i="2"/>
  <c r="AA8" i="2"/>
  <c r="AB8" i="2"/>
  <c r="AA9" i="2"/>
  <c r="AB9" i="2"/>
  <c r="AA10" i="2"/>
  <c r="AB10" i="2"/>
  <c r="AA11" i="2"/>
  <c r="AB11" i="2"/>
  <c r="AA12" i="2"/>
  <c r="AB12" i="2"/>
  <c r="AA13" i="2"/>
  <c r="AB13" i="2"/>
  <c r="AA14" i="2"/>
  <c r="AB14" i="2"/>
  <c r="AA15" i="2"/>
  <c r="AB15" i="2"/>
  <c r="AA16" i="2"/>
  <c r="AB16" i="2"/>
  <c r="AA17" i="2"/>
  <c r="AB17" i="2"/>
  <c r="AA18" i="2"/>
  <c r="AB18" i="2"/>
  <c r="AA19" i="2"/>
  <c r="AB19" i="2"/>
  <c r="AA5" i="2"/>
  <c r="AB5" i="2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C20" i="2"/>
  <c r="C12" i="3"/>
  <c r="E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C9" i="3"/>
  <c r="F9" i="3" s="1"/>
  <c r="AB9" i="3" s="1"/>
  <c r="C6" i="3"/>
  <c r="D6" i="3" s="1"/>
  <c r="AB6" i="3" s="1"/>
  <c r="C7" i="3"/>
  <c r="C8" i="3"/>
  <c r="F8" i="3" s="1"/>
  <c r="AB8" i="3" s="1"/>
  <c r="C10" i="3"/>
  <c r="C11" i="3"/>
  <c r="C5" i="3"/>
  <c r="D5" i="3" s="1"/>
  <c r="AB5" i="3" s="1"/>
  <c r="A6" i="7"/>
  <c r="B6" i="7"/>
  <c r="A7" i="7"/>
  <c r="B7" i="7"/>
  <c r="B5" i="7"/>
  <c r="A5" i="7"/>
  <c r="B9" i="1" l="1"/>
  <c r="C9" i="1"/>
  <c r="AB10" i="7"/>
  <c r="AA12" i="7"/>
  <c r="BB12" i="7"/>
  <c r="AA14" i="7"/>
  <c r="BA14" i="7"/>
  <c r="AB17" i="7"/>
  <c r="BB17" i="7"/>
  <c r="BA12" i="7"/>
  <c r="AB14" i="7"/>
  <c r="AA16" i="7"/>
  <c r="BA16" i="7"/>
  <c r="AB9" i="7"/>
  <c r="BA11" i="7"/>
  <c r="AB13" i="7"/>
  <c r="BA17" i="7"/>
  <c r="BA19" i="7"/>
  <c r="AB8" i="7"/>
  <c r="AA8" i="7"/>
  <c r="AA10" i="7"/>
  <c r="BB10" i="7"/>
  <c r="BB9" i="7"/>
  <c r="BB11" i="7"/>
  <c r="AB15" i="7"/>
  <c r="BB15" i="7"/>
  <c r="AB19" i="7"/>
  <c r="BB19" i="7"/>
  <c r="BA8" i="7"/>
  <c r="BB8" i="7"/>
  <c r="AB22" i="3"/>
  <c r="B10" i="1" s="1"/>
  <c r="AA15" i="7"/>
  <c r="BA9" i="7"/>
  <c r="BB13" i="7"/>
  <c r="AA19" i="7"/>
  <c r="AB16" i="7"/>
  <c r="AZ6" i="7"/>
  <c r="AV6" i="7"/>
  <c r="AO6" i="7"/>
  <c r="AJ6" i="7"/>
  <c r="AF6" i="7"/>
  <c r="AC6" i="7"/>
  <c r="Z6" i="7"/>
  <c r="V6" i="7"/>
  <c r="R6" i="7"/>
  <c r="N6" i="7"/>
  <c r="AX6" i="7"/>
  <c r="AT6" i="7"/>
  <c r="AW6" i="7"/>
  <c r="AS6" i="7"/>
  <c r="AP6" i="7"/>
  <c r="AG6" i="7"/>
  <c r="AY6" i="7"/>
  <c r="AN6" i="7"/>
  <c r="AL6" i="7"/>
  <c r="AI6" i="7"/>
  <c r="AD6" i="7"/>
  <c r="O6" i="7"/>
  <c r="M6" i="7"/>
  <c r="L6" i="7"/>
  <c r="J6" i="7"/>
  <c r="AM6" i="7"/>
  <c r="AK6" i="7"/>
  <c r="Y6" i="7"/>
  <c r="X6" i="7"/>
  <c r="K6" i="7"/>
  <c r="I6" i="7"/>
  <c r="C6" i="7"/>
  <c r="AR6" i="7"/>
  <c r="AE6" i="7"/>
  <c r="W6" i="7"/>
  <c r="U6" i="7"/>
  <c r="T6" i="7"/>
  <c r="H6" i="7"/>
  <c r="E6" i="7"/>
  <c r="D6" i="7"/>
  <c r="AU6" i="7"/>
  <c r="AQ6" i="7"/>
  <c r="AH6" i="7"/>
  <c r="S6" i="7"/>
  <c r="Q6" i="7"/>
  <c r="P6" i="7"/>
  <c r="G6" i="7"/>
  <c r="F6" i="7"/>
  <c r="AX5" i="7"/>
  <c r="AT5" i="7"/>
  <c r="AQ5" i="7"/>
  <c r="AM5" i="7"/>
  <c r="AK5" i="7"/>
  <c r="AH5" i="7"/>
  <c r="AD5" i="7"/>
  <c r="X5" i="7"/>
  <c r="T5" i="7"/>
  <c r="P5" i="7"/>
  <c r="L5" i="7"/>
  <c r="AZ5" i="7"/>
  <c r="AV5" i="7"/>
  <c r="AY5" i="7"/>
  <c r="AU5" i="7"/>
  <c r="AR5" i="7"/>
  <c r="AN5" i="7"/>
  <c r="AL5" i="7"/>
  <c r="AI5" i="7"/>
  <c r="AE5" i="7"/>
  <c r="AG5" i="7"/>
  <c r="U5" i="7"/>
  <c r="S5" i="7"/>
  <c r="R5" i="7"/>
  <c r="R20" i="7" s="1"/>
  <c r="H5" i="7"/>
  <c r="E5" i="7"/>
  <c r="AS5" i="7"/>
  <c r="AJ5" i="7"/>
  <c r="Q5" i="7"/>
  <c r="O5" i="7"/>
  <c r="N5" i="7"/>
  <c r="G5" i="7"/>
  <c r="AW5" i="7"/>
  <c r="AP5" i="7"/>
  <c r="AC5" i="7"/>
  <c r="Z5" i="7"/>
  <c r="M5" i="7"/>
  <c r="K5" i="7"/>
  <c r="J5" i="7"/>
  <c r="D5" i="7"/>
  <c r="AO5" i="7"/>
  <c r="AF5" i="7"/>
  <c r="Y5" i="7"/>
  <c r="W5" i="7"/>
  <c r="V5" i="7"/>
  <c r="I5" i="7"/>
  <c r="F5" i="7"/>
  <c r="C5" i="7"/>
  <c r="BA13" i="7"/>
  <c r="AB12" i="7"/>
  <c r="AA11" i="7"/>
  <c r="AA13" i="7"/>
  <c r="AA17" i="7"/>
  <c r="AX7" i="7"/>
  <c r="AT7" i="7"/>
  <c r="AQ7" i="7"/>
  <c r="AM7" i="7"/>
  <c r="AK7" i="7"/>
  <c r="AH7" i="7"/>
  <c r="X7" i="7"/>
  <c r="T7" i="7"/>
  <c r="P7" i="7"/>
  <c r="L7" i="7"/>
  <c r="AZ7" i="7"/>
  <c r="AV7" i="7"/>
  <c r="AY7" i="7"/>
  <c r="AU7" i="7"/>
  <c r="AR7" i="7"/>
  <c r="AN7" i="7"/>
  <c r="AL7" i="7"/>
  <c r="AI7" i="7"/>
  <c r="AE7" i="7"/>
  <c r="AD7" i="7"/>
  <c r="AS7" i="7"/>
  <c r="AP7" i="7"/>
  <c r="Y7" i="7"/>
  <c r="W7" i="7"/>
  <c r="V7" i="7"/>
  <c r="H7" i="7"/>
  <c r="E7" i="7"/>
  <c r="D7" i="7"/>
  <c r="AW7" i="7"/>
  <c r="AO7" i="7"/>
  <c r="AF7" i="7"/>
  <c r="AC7" i="7"/>
  <c r="U7" i="7"/>
  <c r="S7" i="7"/>
  <c r="R7" i="7"/>
  <c r="G7" i="7"/>
  <c r="F7" i="7"/>
  <c r="AG7" i="7"/>
  <c r="Q7" i="7"/>
  <c r="O7" i="7"/>
  <c r="N7" i="7"/>
  <c r="J7" i="7"/>
  <c r="AJ7" i="7"/>
  <c r="Z7" i="7"/>
  <c r="M7" i="7"/>
  <c r="K7" i="7"/>
  <c r="I7" i="7"/>
  <c r="C7" i="7"/>
  <c r="AA9" i="7"/>
  <c r="AB11" i="7"/>
  <c r="BA15" i="7"/>
  <c r="BB14" i="7"/>
  <c r="BB16" i="7"/>
  <c r="BB18" i="7"/>
  <c r="BA20" i="2"/>
  <c r="BB20" i="2"/>
  <c r="AA20" i="2"/>
  <c r="AB20" i="2"/>
  <c r="T20" i="7"/>
  <c r="F22" i="3"/>
  <c r="D22" i="3"/>
  <c r="P20" i="7" l="1"/>
  <c r="W20" i="7"/>
  <c r="AW20" i="7"/>
  <c r="AB5" i="7"/>
  <c r="N20" i="7"/>
  <c r="AA5" i="7"/>
  <c r="G20" i="7"/>
  <c r="Z20" i="7"/>
  <c r="AC20" i="7"/>
  <c r="AB7" i="7"/>
  <c r="I20" i="7"/>
  <c r="L20" i="7"/>
  <c r="AA6" i="7"/>
  <c r="BA6" i="7"/>
  <c r="M20" i="7"/>
  <c r="AG20" i="7"/>
  <c r="K20" i="7"/>
  <c r="AB6" i="7"/>
  <c r="C20" i="7"/>
  <c r="AA7" i="7"/>
  <c r="V20" i="7"/>
  <c r="BB5" i="7"/>
  <c r="BB7" i="7"/>
  <c r="BA7" i="7"/>
  <c r="BA5" i="7"/>
  <c r="BB6" i="7"/>
  <c r="AK20" i="7"/>
  <c r="AS20" i="7"/>
  <c r="AO20" i="7"/>
  <c r="AN20" i="7"/>
  <c r="AQ20" i="7"/>
  <c r="AP20" i="7"/>
  <c r="J20" i="7"/>
  <c r="AZ20" i="7"/>
  <c r="AJ20" i="7"/>
  <c r="AM20" i="7"/>
  <c r="AL20" i="7"/>
  <c r="Q20" i="7"/>
  <c r="S20" i="7"/>
  <c r="AV20" i="7"/>
  <c r="AF20" i="7"/>
  <c r="AY20" i="7"/>
  <c r="AI20" i="7"/>
  <c r="AX20" i="7"/>
  <c r="AH20" i="7"/>
  <c r="AR20" i="7"/>
  <c r="AU20" i="7"/>
  <c r="AE20" i="7"/>
  <c r="AT20" i="7"/>
  <c r="AD20" i="7"/>
  <c r="F20" i="7"/>
  <c r="O20" i="7"/>
  <c r="D20" i="7"/>
  <c r="X20" i="7"/>
  <c r="U20" i="7"/>
  <c r="Y20" i="7"/>
  <c r="H20" i="7"/>
  <c r="E20" i="7"/>
  <c r="AB20" i="7" l="1"/>
  <c r="C8" i="1" s="1"/>
  <c r="C13" i="1" s="1"/>
  <c r="AA20" i="7"/>
  <c r="B8" i="1" s="1"/>
  <c r="B13" i="1" s="1"/>
  <c r="BA20" i="7"/>
  <c r="D8" i="1" s="1"/>
  <c r="D13" i="1" s="1"/>
  <c r="BB20" i="7"/>
  <c r="E8" i="1" s="1"/>
  <c r="E13" i="1" s="1"/>
</calcChain>
</file>

<file path=xl/sharedStrings.xml><?xml version="1.0" encoding="utf-8"?>
<sst xmlns="http://schemas.openxmlformats.org/spreadsheetml/2006/main" count="567" uniqueCount="102">
  <si>
    <t>Jan</t>
  </si>
  <si>
    <t>Feb</t>
  </si>
  <si>
    <t>Mar</t>
  </si>
  <si>
    <t>Apr</t>
  </si>
  <si>
    <t>Jun</t>
  </si>
  <si>
    <t>Jul</t>
  </si>
  <si>
    <t>Aug</t>
  </si>
  <si>
    <t>Sep</t>
  </si>
  <si>
    <t>Nov</t>
  </si>
  <si>
    <t>Plan</t>
  </si>
  <si>
    <t>Actual</t>
  </si>
  <si>
    <t>Name</t>
  </si>
  <si>
    <t>Department</t>
  </si>
  <si>
    <t>May</t>
  </si>
  <si>
    <t>Oct</t>
  </si>
  <si>
    <t>Dec</t>
  </si>
  <si>
    <t>Amy Fisher</t>
  </si>
  <si>
    <t>Accounting</t>
  </si>
  <si>
    <t>John Smith</t>
  </si>
  <si>
    <t>Sales</t>
  </si>
  <si>
    <t>Rebecca Clark</t>
  </si>
  <si>
    <t>Maintenance</t>
  </si>
  <si>
    <t>department</t>
  </si>
  <si>
    <t>rate</t>
  </si>
  <si>
    <t>rate ($ per day)</t>
  </si>
  <si>
    <t>type</t>
  </si>
  <si>
    <t>rate ($ per unit)</t>
  </si>
  <si>
    <t>LABOR</t>
  </si>
  <si>
    <t>TRAVEL</t>
  </si>
  <si>
    <t>Item</t>
  </si>
  <si>
    <t>flight-St-Louis-Seattle</t>
  </si>
  <si>
    <t>flight-St-Louis-Chicago</t>
  </si>
  <si>
    <t>hotel-Seattle</t>
  </si>
  <si>
    <t>hotel-Chicago</t>
  </si>
  <si>
    <t>hotel-St-Louis</t>
  </si>
  <si>
    <t>type (taken from 'rates' sheet)</t>
  </si>
  <si>
    <t>Hotel cost Sales Conf. Chicago</t>
  </si>
  <si>
    <t>Hotel cost Seattle</t>
  </si>
  <si>
    <t>Enter here cost by multiplying # of flights / hotel stays with hotel or plane ticket fee AND the number of people</t>
  </si>
  <si>
    <t>Annual Sales Conference Chicago (3 people, 3 days)</t>
  </si>
  <si>
    <t>Process workshop Seattle (10 attendants, 4 days)</t>
  </si>
  <si>
    <t>TOTAL</t>
  </si>
  <si>
    <t>System test St. Louis (17 attendants, 14 days)</t>
  </si>
  <si>
    <t>Hotel cost St. Louis</t>
  </si>
  <si>
    <t>TOTAL (days)</t>
  </si>
  <si>
    <t>TOTAL ($)</t>
  </si>
  <si>
    <t>HERE YOU CAN ADD OTHER COST TYPES</t>
  </si>
  <si>
    <t>car rental ($/day)</t>
  </si>
  <si>
    <t>visa fee ($/person)</t>
  </si>
  <si>
    <t>food catering ($/person)</t>
  </si>
  <si>
    <r>
      <t xml:space="preserve"> $ rate 
</t>
    </r>
    <r>
      <rPr>
        <b/>
        <i/>
        <sz val="12"/>
        <color theme="0"/>
        <rFont val="ArialMT"/>
      </rPr>
      <t>(taken from 'rates' sheet)</t>
    </r>
  </si>
  <si>
    <t>Project Budget Reporting</t>
  </si>
  <si>
    <t>printer paper</t>
  </si>
  <si>
    <t>Thomas Henderson</t>
  </si>
  <si>
    <t>EXTERNAL-Supersoft</t>
  </si>
  <si>
    <t>color laser printers (10x), depreciation</t>
  </si>
  <si>
    <t>Labor</t>
  </si>
  <si>
    <t>Travel</t>
  </si>
  <si>
    <t>Other cost</t>
  </si>
  <si>
    <t>Total cost</t>
  </si>
  <si>
    <t>Enter here planned (and actual) effort in days</t>
  </si>
  <si>
    <t>LABOR COST ($)</t>
  </si>
  <si>
    <t>LABOR EFFORT (in days)</t>
  </si>
  <si>
    <t>TRAVEL COST ($)</t>
  </si>
  <si>
    <t>INVESTMENTS ($)</t>
  </si>
  <si>
    <t>VALUE OF DEPRECIATION</t>
  </si>
  <si>
    <t>OTHER COST ($)</t>
  </si>
  <si>
    <t>Enter here any other cost items that you want to show separately.</t>
  </si>
  <si>
    <t>RATES ($)</t>
  </si>
  <si>
    <t xml:space="preserve">I. This sheet represents the effort in money value. It calculates labor cost by multiplying effort from the 'Labor - effort' sheet with the rates defined in the 'rates' tab.
II. Do not enter any data manually here. 
III. If you need additional entries, simply copy one of the existing rows.
</t>
  </si>
  <si>
    <t>Step 1:</t>
  </si>
  <si>
    <t xml:space="preserve">Step 2: </t>
  </si>
  <si>
    <t>Maintain rates for travel cost (flight ticket fee, hotel rate etc.)</t>
  </si>
  <si>
    <t>Step 3:</t>
  </si>
  <si>
    <t xml:space="preserve">Step 4: </t>
  </si>
  <si>
    <r>
      <t xml:space="preserve">Sheet </t>
    </r>
    <r>
      <rPr>
        <i/>
        <sz val="16"/>
        <color theme="1"/>
        <rFont val="ArialMT"/>
      </rPr>
      <t>rates</t>
    </r>
    <r>
      <rPr>
        <sz val="16"/>
        <color theme="1"/>
        <rFont val="ArialMT"/>
      </rPr>
      <t>: Maintain the rates at which internal and effort should be valued.</t>
    </r>
  </si>
  <si>
    <r>
      <t xml:space="preserve">Check tab </t>
    </r>
    <r>
      <rPr>
        <i/>
        <sz val="16"/>
        <color theme="1"/>
        <rFont val="ArialMT"/>
      </rPr>
      <t>Reporting</t>
    </r>
    <r>
      <rPr>
        <sz val="16"/>
        <color theme="1"/>
        <rFont val="ArialMT"/>
      </rPr>
      <t>: The summary table should give the total cost as a sum of the cost you entered in the individual sheets.</t>
    </r>
  </si>
  <si>
    <r>
      <t xml:space="preserve"> Sheet: </t>
    </r>
    <r>
      <rPr>
        <i/>
        <sz val="16"/>
        <color theme="1"/>
        <rFont val="ArialMT"/>
      </rPr>
      <t>Labor - effort:</t>
    </r>
    <r>
      <rPr>
        <sz val="16"/>
        <color theme="1"/>
        <rFont val="ArialMT"/>
      </rPr>
      <t xml:space="preserve"> Enter effort estimations for internal and external colleagues  into the sheet. Effort should be entered in </t>
    </r>
    <r>
      <rPr>
        <i/>
        <sz val="16"/>
        <color theme="1"/>
        <rFont val="ArialMT"/>
      </rPr>
      <t>days</t>
    </r>
    <r>
      <rPr>
        <sz val="16"/>
        <color theme="1"/>
        <rFont val="ArialMT"/>
      </rPr>
      <t>.</t>
    </r>
  </si>
  <si>
    <t>https://www.tacticalprojectmanager.com/templates/project-budget-template/</t>
  </si>
  <si>
    <t>If you downloaded this template from any other site than tacticalprojectmanager.com, the owner of the source site has violated copyright law</t>
  </si>
  <si>
    <t>Total effort 2021
[days]</t>
  </si>
  <si>
    <t>Total labor cost 2021
[$]</t>
  </si>
  <si>
    <t>Total travel cost 2021
[$]</t>
  </si>
  <si>
    <t>Total investment cost 2021
[$]</t>
  </si>
  <si>
    <t>Total other cost 2021
[$]</t>
  </si>
  <si>
    <t>Material</t>
  </si>
  <si>
    <t>CapEx</t>
  </si>
  <si>
    <t>MATERIAL COST ($)</t>
  </si>
  <si>
    <t>Enter here any material cost items that you want to show separately.</t>
  </si>
  <si>
    <t>Total material cost 2021
[$]</t>
  </si>
  <si>
    <t>120 marble tiles</t>
  </si>
  <si>
    <r>
      <t xml:space="preserve">Sheet </t>
    </r>
    <r>
      <rPr>
        <i/>
        <sz val="16"/>
        <color theme="1"/>
        <rFont val="ArialMT"/>
      </rPr>
      <t>Material</t>
    </r>
    <r>
      <rPr>
        <sz val="16"/>
        <color theme="1"/>
        <rFont val="ArialMT"/>
      </rPr>
      <t xml:space="preserve">, </t>
    </r>
    <r>
      <rPr>
        <i/>
        <sz val="16"/>
        <color theme="1"/>
        <rFont val="ArialMT"/>
      </rPr>
      <t>Investments</t>
    </r>
    <r>
      <rPr>
        <sz val="16"/>
        <color theme="1"/>
        <rFont val="ArialMT"/>
      </rPr>
      <t xml:space="preserve"> and </t>
    </r>
    <r>
      <rPr>
        <i/>
        <sz val="16"/>
        <color theme="1"/>
        <rFont val="ArialMT"/>
      </rPr>
      <t>Other cost</t>
    </r>
    <r>
      <rPr>
        <sz val="16"/>
        <color theme="1"/>
        <rFont val="ArialMT"/>
      </rPr>
      <t>: Enter additional cost items, if relevant for your project</t>
    </r>
  </si>
  <si>
    <t>Hi there, please watch the video on the following page to see how the template is used:</t>
  </si>
  <si>
    <t>servers (by unit)</t>
  </si>
  <si>
    <t>network cables (by meter)</t>
  </si>
  <si>
    <t>Total effort 2022
[days]</t>
  </si>
  <si>
    <t>Total labor cost 2022
[$]</t>
  </si>
  <si>
    <t>Total material cost 2022
[$]</t>
  </si>
  <si>
    <t>Total travel cost 2022
[$]</t>
  </si>
  <si>
    <t>Total investment cost 2022
[$]</t>
  </si>
  <si>
    <t>Total other cost 2022
[$]</t>
  </si>
  <si>
    <t>Copyright © 2017-2021 Adrian Neumeyer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</si>
</sst>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6">
    <font>
      <sz val="12"/>
      <color theme="1"/>
      <name val="ArialMT"/>
      <family val="2"/>
    </font>
    <font>
      <sz val="12"/>
      <color rgb="FFFF0000"/>
      <name val="ArialMT"/>
      <family val="2"/>
    </font>
    <font>
      <b/>
      <sz val="12"/>
      <color theme="1"/>
      <name val="ArialMT"/>
    </font>
    <font>
      <b/>
      <sz val="12"/>
      <color theme="0"/>
      <name val="ArialMT"/>
    </font>
    <font>
      <i/>
      <sz val="12"/>
      <color rgb="FFC00000"/>
      <name val="ArialMT"/>
    </font>
    <font>
      <i/>
      <sz val="12"/>
      <color theme="1"/>
      <name val="ArialMT"/>
    </font>
    <font>
      <sz val="12"/>
      <color theme="1"/>
      <name val="ArialMT"/>
    </font>
    <font>
      <b/>
      <sz val="14"/>
      <color theme="1"/>
      <name val="ArialMT"/>
    </font>
    <font>
      <b/>
      <sz val="16"/>
      <color theme="1"/>
      <name val="ArialMT"/>
    </font>
    <font>
      <b/>
      <sz val="18"/>
      <color theme="1"/>
      <name val="ArialMT"/>
    </font>
    <font>
      <b/>
      <i/>
      <sz val="12"/>
      <color theme="0"/>
      <name val="ArialMT"/>
    </font>
    <font>
      <sz val="16"/>
      <color theme="1"/>
      <name val="ArialMT"/>
    </font>
    <font>
      <i/>
      <sz val="16"/>
      <color theme="1"/>
      <name val="ArialMT"/>
    </font>
    <font>
      <u/>
      <sz val="12"/>
      <color theme="10"/>
      <name val="ArialMT"/>
      <family val="2"/>
    </font>
    <font>
      <u/>
      <sz val="16"/>
      <color theme="10"/>
      <name val="ArialMT"/>
    </font>
    <font>
      <b/>
      <i/>
      <sz val="20"/>
      <color rgb="FF00B050"/>
      <name val="ArialMT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B05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rgb="FF00B05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00B050"/>
      </top>
      <bottom style="thin">
        <color indexed="64"/>
      </bottom>
      <diagonal/>
    </border>
    <border>
      <left/>
      <right style="thin">
        <color indexed="64"/>
      </right>
      <top style="thick">
        <color rgb="FF00B050"/>
      </top>
      <bottom style="thin">
        <color indexed="64"/>
      </bottom>
      <diagonal/>
    </border>
    <border>
      <left style="thin">
        <color indexed="64"/>
      </left>
      <right/>
      <top style="thick">
        <color rgb="FF00B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ck">
        <color rgb="FF00B050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ck">
        <color rgb="FF00B050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 style="thick">
        <color rgb="FF00B050"/>
      </bottom>
      <diagonal/>
    </border>
    <border>
      <left/>
      <right/>
      <top style="thin">
        <color theme="1"/>
      </top>
      <bottom style="thick">
        <color rgb="FF00B050"/>
      </bottom>
      <diagonal/>
    </border>
    <border>
      <left/>
      <right style="thin">
        <color theme="1"/>
      </right>
      <top style="thin">
        <color theme="1"/>
      </top>
      <bottom style="thick">
        <color rgb="FF00B050"/>
      </bottom>
      <diagonal/>
    </border>
    <border>
      <left/>
      <right/>
      <top style="thick">
        <color rgb="FF00B05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ck">
        <color rgb="FFFF0000"/>
      </bottom>
      <diagonal/>
    </border>
    <border>
      <left/>
      <right/>
      <top style="thin">
        <color theme="1"/>
      </top>
      <bottom style="thick">
        <color rgb="FFFF0000"/>
      </bottom>
      <diagonal/>
    </border>
    <border>
      <left/>
      <right style="thin">
        <color theme="1"/>
      </right>
      <top style="thin">
        <color theme="1"/>
      </top>
      <bottom style="thick">
        <color rgb="FFFF0000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9" fillId="0" borderId="0" xfId="0" applyFont="1"/>
    <xf numFmtId="0" fontId="0" fillId="0" borderId="0" xfId="0" applyAlignment="1">
      <alignment horizontal="right" vertical="center"/>
    </xf>
    <xf numFmtId="0" fontId="0" fillId="0" borderId="1" xfId="0" applyFill="1" applyBorder="1"/>
    <xf numFmtId="0" fontId="0" fillId="0" borderId="3" xfId="0" applyFill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3" xfId="0" applyBorder="1"/>
    <xf numFmtId="0" fontId="2" fillId="3" borderId="5" xfId="0" applyFont="1" applyFill="1" applyBorder="1"/>
    <xf numFmtId="0" fontId="0" fillId="0" borderId="6" xfId="0" applyBorder="1"/>
    <xf numFmtId="0" fontId="0" fillId="0" borderId="7" xfId="0" applyBorder="1"/>
    <xf numFmtId="0" fontId="2" fillId="3" borderId="4" xfId="0" applyFont="1" applyFill="1" applyBorder="1"/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4" borderId="17" xfId="0" applyFont="1" applyFill="1" applyBorder="1" applyAlignment="1">
      <alignment horizontal="center" vertical="center"/>
    </xf>
    <xf numFmtId="0" fontId="3" fillId="4" borderId="17" xfId="0" applyFont="1" applyFill="1" applyBorder="1"/>
    <xf numFmtId="0" fontId="3" fillId="4" borderId="20" xfId="0" applyFont="1" applyFill="1" applyBorder="1"/>
    <xf numFmtId="0" fontId="3" fillId="4" borderId="26" xfId="0" applyFont="1" applyFill="1" applyBorder="1"/>
    <xf numFmtId="0" fontId="3" fillId="4" borderId="18" xfId="0" applyFont="1" applyFill="1" applyBorder="1"/>
    <xf numFmtId="0" fontId="10" fillId="4" borderId="17" xfId="0" applyFont="1" applyFill="1" applyBorder="1"/>
    <xf numFmtId="0" fontId="10" fillId="4" borderId="21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0" fillId="4" borderId="27" xfId="0" applyFont="1" applyFill="1" applyBorder="1"/>
    <xf numFmtId="0" fontId="0" fillId="0" borderId="28" xfId="0" applyFill="1" applyBorder="1"/>
    <xf numFmtId="0" fontId="10" fillId="4" borderId="22" xfId="0" applyFont="1" applyFill="1" applyBorder="1"/>
    <xf numFmtId="0" fontId="0" fillId="0" borderId="6" xfId="0" applyFill="1" applyBorder="1"/>
    <xf numFmtId="0" fontId="10" fillId="4" borderId="29" xfId="0" applyFon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3" fontId="0" fillId="0" borderId="11" xfId="0" applyNumberForma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3" fontId="0" fillId="0" borderId="8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2" fillId="3" borderId="15" xfId="0" applyNumberFormat="1" applyFont="1" applyFill="1" applyBorder="1" applyAlignment="1">
      <alignment horizontal="right" vertical="center"/>
    </xf>
    <xf numFmtId="3" fontId="2" fillId="3" borderId="16" xfId="0" applyNumberFormat="1" applyFont="1" applyFill="1" applyBorder="1" applyAlignment="1">
      <alignment horizontal="right" vertical="center"/>
    </xf>
    <xf numFmtId="3" fontId="2" fillId="3" borderId="10" xfId="0" applyNumberFormat="1" applyFont="1" applyFill="1" applyBorder="1" applyAlignment="1">
      <alignment horizontal="right" vertical="center"/>
    </xf>
    <xf numFmtId="3" fontId="2" fillId="3" borderId="4" xfId="0" applyNumberFormat="1" applyFont="1" applyFill="1" applyBorder="1" applyAlignment="1">
      <alignment horizontal="right" vertical="center"/>
    </xf>
    <xf numFmtId="0" fontId="3" fillId="4" borderId="37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3" fontId="6" fillId="3" borderId="11" xfId="0" applyNumberFormat="1" applyFont="1" applyFill="1" applyBorder="1" applyAlignment="1">
      <alignment horizontal="right" vertical="center"/>
    </xf>
    <xf numFmtId="3" fontId="6" fillId="5" borderId="12" xfId="0" applyNumberFormat="1" applyFont="1" applyFill="1" applyBorder="1" applyAlignment="1">
      <alignment horizontal="right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2" fillId="3" borderId="16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5" borderId="16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6" fillId="0" borderId="6" xfId="0" applyFont="1" applyBorder="1"/>
    <xf numFmtId="3" fontId="6" fillId="0" borderId="11" xfId="0" applyNumberFormat="1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0" fontId="0" fillId="7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" fontId="0" fillId="0" borderId="1" xfId="0" applyNumberFormat="1" applyBorder="1"/>
    <xf numFmtId="0" fontId="0" fillId="3" borderId="11" xfId="0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3" fontId="0" fillId="0" borderId="3" xfId="0" applyNumberFormat="1" applyBorder="1"/>
    <xf numFmtId="0" fontId="2" fillId="0" borderId="2" xfId="0" applyFont="1" applyBorder="1"/>
    <xf numFmtId="3" fontId="2" fillId="0" borderId="2" xfId="0" applyNumberFormat="1" applyFont="1" applyBorder="1"/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0" fillId="0" borderId="0" xfId="0" applyFont="1" applyAlignment="1">
      <alignment horizontal="left" vertical="center"/>
    </xf>
    <xf numFmtId="0" fontId="6" fillId="0" borderId="46" xfId="0" applyFont="1" applyBorder="1" applyAlignment="1">
      <alignment vertical="center" wrapText="1"/>
    </xf>
    <xf numFmtId="0" fontId="11" fillId="0" borderId="0" xfId="0" applyFont="1"/>
    <xf numFmtId="0" fontId="8" fillId="7" borderId="0" xfId="0" applyFont="1" applyFill="1"/>
    <xf numFmtId="0" fontId="11" fillId="7" borderId="0" xfId="0" applyFont="1" applyFill="1"/>
    <xf numFmtId="3" fontId="0" fillId="5" borderId="1" xfId="0" applyNumberFormat="1" applyFill="1" applyBorder="1"/>
    <xf numFmtId="3" fontId="0" fillId="5" borderId="3" xfId="0" applyNumberFormat="1" applyFill="1" applyBorder="1"/>
    <xf numFmtId="3" fontId="2" fillId="5" borderId="2" xfId="0" applyNumberFormat="1" applyFont="1" applyFill="1" applyBorder="1"/>
    <xf numFmtId="0" fontId="14" fillId="0" borderId="0" xfId="1" applyFont="1"/>
    <xf numFmtId="0" fontId="15" fillId="0" borderId="0" xfId="0" applyFont="1"/>
    <xf numFmtId="8" fontId="0" fillId="0" borderId="0" xfId="0" applyNumberFormat="1"/>
    <xf numFmtId="0" fontId="2" fillId="6" borderId="1" xfId="0" applyFont="1" applyFill="1" applyBorder="1" applyAlignment="1">
      <alignment horizontal="center"/>
    </xf>
    <xf numFmtId="0" fontId="2" fillId="6" borderId="34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8" fillId="6" borderId="34" xfId="0" applyFont="1" applyFill="1" applyBorder="1" applyAlignment="1">
      <alignment horizontal="center" vertical="center"/>
    </xf>
    <xf numFmtId="0" fontId="8" fillId="6" borderId="35" xfId="0" applyFont="1" applyFill="1" applyBorder="1" applyAlignment="1">
      <alignment horizontal="center" vertical="center"/>
    </xf>
    <xf numFmtId="0" fontId="8" fillId="6" borderId="36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left" vertical="center" wrapText="1"/>
    </xf>
    <xf numFmtId="0" fontId="3" fillId="4" borderId="23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Reporting!$B$6:$B$7</c:f>
              <c:strCache>
                <c:ptCount val="2"/>
                <c:pt idx="0">
                  <c:v>2021</c:v>
                </c:pt>
                <c:pt idx="1">
                  <c:v>Plan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Reporting!$A$8:$A$13</c:f>
              <c:strCache>
                <c:ptCount val="6"/>
                <c:pt idx="0">
                  <c:v>Labor</c:v>
                </c:pt>
                <c:pt idx="1">
                  <c:v>Material</c:v>
                </c:pt>
                <c:pt idx="2">
                  <c:v>Travel</c:v>
                </c:pt>
                <c:pt idx="3">
                  <c:v>CapEx</c:v>
                </c:pt>
                <c:pt idx="4">
                  <c:v>Other cost</c:v>
                </c:pt>
                <c:pt idx="5">
                  <c:v>Total cost</c:v>
                </c:pt>
              </c:strCache>
            </c:strRef>
          </c:cat>
          <c:val>
            <c:numRef>
              <c:f>Reporting!$B$8:$B$13</c:f>
              <c:numCache>
                <c:formatCode>#,##0</c:formatCode>
                <c:ptCount val="6"/>
                <c:pt idx="0">
                  <c:v>80900</c:v>
                </c:pt>
                <c:pt idx="1">
                  <c:v>7890</c:v>
                </c:pt>
                <c:pt idx="2">
                  <c:v>9560</c:v>
                </c:pt>
                <c:pt idx="3">
                  <c:v>2493</c:v>
                </c:pt>
                <c:pt idx="4">
                  <c:v>27</c:v>
                </c:pt>
                <c:pt idx="5">
                  <c:v>100870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F-4043-8D4B-A6CF0C17397C}"/>
            </c:ext>
          </c:extLst>
        </c:ser>
        <c:ser>
          <c:idx val="1"/>
          <c:order val="1"/>
          <c:tx>
            <c:strRef>
              <c:f>Reporting!$C$6:$C$7</c:f>
              <c:strCache>
                <c:ptCount val="2"/>
                <c:pt idx="0">
                  <c:v>2021</c:v>
                </c:pt>
                <c:pt idx="1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Reporting!$A$8:$A$13</c:f>
              <c:strCache>
                <c:ptCount val="6"/>
                <c:pt idx="0">
                  <c:v>Labor</c:v>
                </c:pt>
                <c:pt idx="1">
                  <c:v>Material</c:v>
                </c:pt>
                <c:pt idx="2">
                  <c:v>Travel</c:v>
                </c:pt>
                <c:pt idx="3">
                  <c:v>CapEx</c:v>
                </c:pt>
                <c:pt idx="4">
                  <c:v>Other cost</c:v>
                </c:pt>
                <c:pt idx="5">
                  <c:v>Total cost</c:v>
                </c:pt>
              </c:strCache>
            </c:strRef>
          </c:cat>
          <c:val>
            <c:numRef>
              <c:f>Reporting!$C$8:$C$13</c:f>
              <c:numCache>
                <c:formatCode>#,##0</c:formatCode>
                <c:ptCount val="6"/>
                <c:pt idx="0">
                  <c:v>12050</c:v>
                </c:pt>
                <c:pt idx="1">
                  <c:v>7400</c:v>
                </c:pt>
                <c:pt idx="2">
                  <c:v>10032</c:v>
                </c:pt>
                <c:pt idx="3">
                  <c:v>831</c:v>
                </c:pt>
                <c:pt idx="4">
                  <c:v>24</c:v>
                </c:pt>
                <c:pt idx="5">
                  <c:v>30337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9F-4043-8D4B-A6CF0C173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892880"/>
        <c:axId val="645157776"/>
      </c:barChart>
      <c:catAx>
        <c:axId val="60389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645157776"/>
        <c:crosses val="autoZero"/>
        <c:auto val="1"/>
        <c:lblAlgn val="ctr"/>
        <c:lblOffset val="100"/>
        <c:noMultiLvlLbl val="0"/>
      </c:catAx>
      <c:valAx>
        <c:axId val="64515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60389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88900</xdr:rowOff>
    </xdr:from>
    <xdr:to>
      <xdr:col>4</xdr:col>
      <xdr:colOff>851508</xdr:colOff>
      <xdr:row>2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620FA8-FB7D-2642-ADB2-5A6ECFE8D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88900"/>
          <a:ext cx="4534508" cy="584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781050</xdr:colOff>
      <xdr:row>2</xdr:row>
      <xdr:rowOff>2116</xdr:rowOff>
    </xdr:from>
    <xdr:to>
      <xdr:col>13</xdr:col>
      <xdr:colOff>298450</xdr:colOff>
      <xdr:row>26</xdr:row>
      <xdr:rowOff>154517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E6E2DC5-AA8E-9E41-8C9E-92F4AF8FB0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acticalprojectmanager.com/templates/project-budget-templat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D7538-01A6-6E40-804F-6D76BD62B0CE}">
  <dimension ref="A2:M28"/>
  <sheetViews>
    <sheetView showGridLines="0" tabSelected="1" workbookViewId="0">
      <selection activeCell="C26" sqref="C26"/>
    </sheetView>
  </sheetViews>
  <sheetFormatPr baseColWidth="10" defaultRowHeight="16"/>
  <sheetData>
    <row r="2" spans="1:13" ht="23">
      <c r="A2" s="7"/>
    </row>
    <row r="4" spans="1:13" s="103" customFormat="1" ht="37" customHeight="1">
      <c r="A4" s="110" t="s">
        <v>92</v>
      </c>
    </row>
    <row r="5" spans="1:13" s="103" customFormat="1" ht="20">
      <c r="A5" s="109" t="s">
        <v>78</v>
      </c>
    </row>
    <row r="6" spans="1:13" s="103" customFormat="1" ht="20"/>
    <row r="7" spans="1:13" s="103" customFormat="1" ht="20"/>
    <row r="8" spans="1:13" s="103" customFormat="1" ht="20"/>
    <row r="9" spans="1:13" s="103" customFormat="1" ht="20">
      <c r="A9" s="104" t="s">
        <v>70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</row>
    <row r="10" spans="1:13" s="103" customFormat="1" ht="20">
      <c r="A10" s="105" t="s">
        <v>77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</row>
    <row r="11" spans="1:13" s="103" customFormat="1" ht="20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</row>
    <row r="12" spans="1:13" s="103" customFormat="1" ht="20">
      <c r="A12" s="104" t="s">
        <v>71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</row>
    <row r="13" spans="1:13" s="103" customFormat="1" ht="20">
      <c r="A13" s="105" t="s">
        <v>75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</row>
    <row r="14" spans="1:13" s="103" customFormat="1" ht="20">
      <c r="A14" s="105"/>
      <c r="B14" s="105" t="s">
        <v>72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</row>
    <row r="15" spans="1:13" s="103" customFormat="1" ht="20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</row>
    <row r="16" spans="1:13" s="103" customFormat="1" ht="20">
      <c r="A16" s="104" t="s">
        <v>73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</row>
    <row r="17" spans="1:13" s="103" customFormat="1" ht="20">
      <c r="A17" s="105" t="s">
        <v>91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</row>
    <row r="18" spans="1:13" s="103" customFormat="1" ht="20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</row>
    <row r="19" spans="1:13" s="103" customFormat="1" ht="20">
      <c r="A19" s="104" t="s">
        <v>74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</row>
    <row r="20" spans="1:13" s="103" customFormat="1" ht="20">
      <c r="A20" s="105" t="s">
        <v>76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</row>
    <row r="21" spans="1:13" s="103" customFormat="1" ht="20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</row>
    <row r="22" spans="1:13" s="103" customFormat="1" ht="20"/>
    <row r="23" spans="1:13" s="103" customFormat="1" ht="20">
      <c r="A23" s="103" t="s">
        <v>101</v>
      </c>
    </row>
    <row r="24" spans="1:13" s="103" customFormat="1" ht="20"/>
    <row r="25" spans="1:13" s="103" customFormat="1" ht="20"/>
    <row r="26" spans="1:13" s="103" customFormat="1" ht="20"/>
    <row r="27" spans="1:13" s="103" customFormat="1" ht="20"/>
    <row r="28" spans="1:13" s="103" customFormat="1" ht="20"/>
  </sheetData>
  <hyperlinks>
    <hyperlink ref="A5" r:id="rId1" xr:uid="{2450E217-E3C8-F74D-9351-3E5F6C9FB898}"/>
  </hyperlinks>
  <pageMargins left="0.7" right="0.7" top="0.78740157499999996" bottom="0.78740157499999996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51DCD-C013-7042-8CA2-9BAE5A6AF6A9}">
  <dimension ref="A2"/>
  <sheetViews>
    <sheetView workbookViewId="0">
      <selection activeCell="L19" sqref="L19"/>
    </sheetView>
  </sheetViews>
  <sheetFormatPr baseColWidth="10" defaultRowHeight="16"/>
  <sheetData>
    <row r="2" spans="1:1">
      <c r="A2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53D28-6259-964F-A1E4-875803BF5E21}">
  <dimension ref="A2:E29"/>
  <sheetViews>
    <sheetView zoomScaleNormal="100" workbookViewId="0">
      <selection activeCell="C15" sqref="C15"/>
    </sheetView>
  </sheetViews>
  <sheetFormatPr baseColWidth="10" defaultRowHeight="16"/>
  <cols>
    <col min="1" max="1" width="13.42578125" customWidth="1"/>
  </cols>
  <sheetData>
    <row r="2" spans="1:5" ht="23">
      <c r="A2" s="7" t="s">
        <v>51</v>
      </c>
    </row>
    <row r="6" spans="1:5">
      <c r="A6" s="3"/>
      <c r="B6" s="112">
        <v>2021</v>
      </c>
      <c r="C6" s="112"/>
      <c r="D6" s="112">
        <v>2022</v>
      </c>
      <c r="E6" s="112"/>
    </row>
    <row r="7" spans="1:5">
      <c r="A7" s="3"/>
      <c r="B7" s="87" t="s">
        <v>9</v>
      </c>
      <c r="C7" s="88" t="s">
        <v>10</v>
      </c>
      <c r="D7" s="87" t="s">
        <v>9</v>
      </c>
      <c r="E7" s="88" t="s">
        <v>10</v>
      </c>
    </row>
    <row r="8" spans="1:5">
      <c r="A8" s="3" t="s">
        <v>56</v>
      </c>
      <c r="B8" s="89">
        <f>'Labor - cost'!$AA20</f>
        <v>80900</v>
      </c>
      <c r="C8" s="106">
        <f>'Labor - cost'!$AB20</f>
        <v>12050</v>
      </c>
      <c r="D8" s="89">
        <f>'Labor - cost'!$BA20</f>
        <v>6100</v>
      </c>
      <c r="E8" s="106">
        <f>'Labor - cost'!$BB20</f>
        <v>2900</v>
      </c>
    </row>
    <row r="9" spans="1:5">
      <c r="A9" s="14" t="s">
        <v>85</v>
      </c>
      <c r="B9" s="96">
        <f>Material!$Z20</f>
        <v>7890</v>
      </c>
      <c r="C9" s="107">
        <f>Material!$AA20</f>
        <v>7400</v>
      </c>
      <c r="D9" s="96">
        <f>Material!$AZ20</f>
        <v>100</v>
      </c>
      <c r="E9" s="107">
        <f>Material!$BA20</f>
        <v>90</v>
      </c>
    </row>
    <row r="10" spans="1:5">
      <c r="A10" s="3" t="s">
        <v>57</v>
      </c>
      <c r="B10" s="89">
        <f>Travel!$AB22</f>
        <v>9560</v>
      </c>
      <c r="C10" s="106">
        <f>Travel!$AC22</f>
        <v>10032</v>
      </c>
      <c r="D10" s="89">
        <f>Travel!$BB22</f>
        <v>0</v>
      </c>
      <c r="E10" s="106">
        <f>Travel!$BC22</f>
        <v>0</v>
      </c>
    </row>
    <row r="11" spans="1:5">
      <c r="A11" s="3" t="s">
        <v>86</v>
      </c>
      <c r="B11" s="89">
        <f>Investments!$Z20</f>
        <v>2493</v>
      </c>
      <c r="C11" s="106">
        <f>Investments!$AA20</f>
        <v>831</v>
      </c>
      <c r="D11" s="89">
        <f>Investments!$AZ20</f>
        <v>2493</v>
      </c>
      <c r="E11" s="106">
        <f>Investments!$BA20</f>
        <v>831</v>
      </c>
    </row>
    <row r="12" spans="1:5" ht="17" thickBot="1">
      <c r="A12" s="14" t="s">
        <v>58</v>
      </c>
      <c r="B12" s="96">
        <f>Other!$Z20</f>
        <v>27</v>
      </c>
      <c r="C12" s="107">
        <f>Other!$AA20</f>
        <v>24</v>
      </c>
      <c r="D12" s="96">
        <f>Other!$AZ20</f>
        <v>30</v>
      </c>
      <c r="E12" s="107">
        <f>Other!$BA20</f>
        <v>44</v>
      </c>
    </row>
    <row r="13" spans="1:5" ht="17" thickBot="1">
      <c r="A13" s="97" t="s">
        <v>59</v>
      </c>
      <c r="B13" s="98">
        <f>SUM(B8:B12)</f>
        <v>100870</v>
      </c>
      <c r="C13" s="108">
        <f t="shared" ref="C13:E13" si="0">SUM(C8:C12)</f>
        <v>30337</v>
      </c>
      <c r="D13" s="98">
        <f t="shared" si="0"/>
        <v>8723</v>
      </c>
      <c r="E13" s="108">
        <f t="shared" si="0"/>
        <v>3865</v>
      </c>
    </row>
    <row r="29" spans="4:4">
      <c r="D29" s="111"/>
    </row>
  </sheetData>
  <mergeCells count="2">
    <mergeCell ref="B6:C6"/>
    <mergeCell ref="D6:E6"/>
  </mergeCells>
  <pageMargins left="0.7" right="0.7" top="0.78740157499999996" bottom="0.78740157499999996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793A-E7F5-6447-AEC8-E3F2473AA34E}">
  <dimension ref="A1:BB20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A3" sqref="BA3"/>
    </sheetView>
  </sheetViews>
  <sheetFormatPr baseColWidth="10" defaultRowHeight="16"/>
  <cols>
    <col min="1" max="1" width="18.140625" customWidth="1"/>
    <col min="2" max="2" width="19" customWidth="1"/>
    <col min="3" max="8" width="9.140625" style="2" customWidth="1"/>
    <col min="9" max="26" width="9.140625" style="1" customWidth="1"/>
    <col min="27" max="27" width="8" style="1" customWidth="1"/>
    <col min="28" max="28" width="7.5703125" style="1" customWidth="1"/>
  </cols>
  <sheetData>
    <row r="1" spans="1:54" ht="35" customHeight="1">
      <c r="A1" s="7" t="s">
        <v>62</v>
      </c>
      <c r="C1" s="4" t="s">
        <v>60</v>
      </c>
    </row>
    <row r="2" spans="1:54" ht="41" customHeight="1" thickBot="1">
      <c r="A2" s="7"/>
      <c r="C2" s="119">
        <v>2021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1"/>
      <c r="AA2" s="113" t="s">
        <v>80</v>
      </c>
      <c r="AB2" s="114"/>
      <c r="AC2" s="119">
        <v>2022</v>
      </c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1"/>
      <c r="BA2" s="113" t="s">
        <v>95</v>
      </c>
      <c r="BB2" s="114"/>
    </row>
    <row r="3" spans="1:54" ht="18" thickTop="1" thickBot="1">
      <c r="C3" s="115" t="s">
        <v>0</v>
      </c>
      <c r="D3" s="116"/>
      <c r="E3" s="115" t="s">
        <v>1</v>
      </c>
      <c r="F3" s="116"/>
      <c r="G3" s="117" t="s">
        <v>2</v>
      </c>
      <c r="H3" s="118"/>
      <c r="I3" s="115" t="s">
        <v>3</v>
      </c>
      <c r="J3" s="116"/>
      <c r="K3" s="117" t="s">
        <v>13</v>
      </c>
      <c r="L3" s="118"/>
      <c r="M3" s="115" t="s">
        <v>4</v>
      </c>
      <c r="N3" s="116"/>
      <c r="O3" s="117" t="s">
        <v>5</v>
      </c>
      <c r="P3" s="118"/>
      <c r="Q3" s="115" t="s">
        <v>6</v>
      </c>
      <c r="R3" s="116"/>
      <c r="S3" s="117" t="s">
        <v>7</v>
      </c>
      <c r="T3" s="118"/>
      <c r="U3" s="115" t="s">
        <v>14</v>
      </c>
      <c r="V3" s="116"/>
      <c r="W3" s="117" t="s">
        <v>8</v>
      </c>
      <c r="X3" s="116"/>
      <c r="Y3" s="115" t="s">
        <v>15</v>
      </c>
      <c r="Z3" s="116"/>
      <c r="AA3" s="71"/>
      <c r="AB3" s="71"/>
      <c r="AC3" s="115" t="s">
        <v>0</v>
      </c>
      <c r="AD3" s="116"/>
      <c r="AE3" s="115" t="s">
        <v>1</v>
      </c>
      <c r="AF3" s="116"/>
      <c r="AG3" s="117" t="s">
        <v>2</v>
      </c>
      <c r="AH3" s="118"/>
      <c r="AI3" s="115" t="s">
        <v>3</v>
      </c>
      <c r="AJ3" s="116"/>
      <c r="AK3" s="117" t="s">
        <v>13</v>
      </c>
      <c r="AL3" s="118"/>
      <c r="AM3" s="115" t="s">
        <v>4</v>
      </c>
      <c r="AN3" s="116"/>
      <c r="AO3" s="117" t="s">
        <v>5</v>
      </c>
      <c r="AP3" s="118"/>
      <c r="AQ3" s="115" t="s">
        <v>6</v>
      </c>
      <c r="AR3" s="116"/>
      <c r="AS3" s="117" t="s">
        <v>7</v>
      </c>
      <c r="AT3" s="118"/>
      <c r="AU3" s="115" t="s">
        <v>14</v>
      </c>
      <c r="AV3" s="116"/>
      <c r="AW3" s="117" t="s">
        <v>8</v>
      </c>
      <c r="AX3" s="116"/>
      <c r="AY3" s="115" t="s">
        <v>15</v>
      </c>
      <c r="AZ3" s="116"/>
      <c r="BA3" s="71"/>
      <c r="BB3" s="71"/>
    </row>
    <row r="4" spans="1:54" ht="19" customHeight="1" thickTop="1">
      <c r="A4" s="44" t="s">
        <v>11</v>
      </c>
      <c r="B4" s="45" t="s">
        <v>12</v>
      </c>
      <c r="C4" s="23" t="s">
        <v>9</v>
      </c>
      <c r="D4" s="59" t="s">
        <v>10</v>
      </c>
      <c r="E4" s="23" t="s">
        <v>9</v>
      </c>
      <c r="F4" s="59" t="s">
        <v>10</v>
      </c>
      <c r="G4" s="19" t="s">
        <v>9</v>
      </c>
      <c r="H4" s="60" t="s">
        <v>10</v>
      </c>
      <c r="I4" s="23" t="s">
        <v>9</v>
      </c>
      <c r="J4" s="59" t="s">
        <v>10</v>
      </c>
      <c r="K4" s="19" t="s">
        <v>9</v>
      </c>
      <c r="L4" s="60" t="s">
        <v>10</v>
      </c>
      <c r="M4" s="23" t="s">
        <v>9</v>
      </c>
      <c r="N4" s="59" t="s">
        <v>10</v>
      </c>
      <c r="O4" s="19" t="s">
        <v>9</v>
      </c>
      <c r="P4" s="60" t="s">
        <v>10</v>
      </c>
      <c r="Q4" s="23" t="s">
        <v>9</v>
      </c>
      <c r="R4" s="59" t="s">
        <v>10</v>
      </c>
      <c r="S4" s="19" t="s">
        <v>9</v>
      </c>
      <c r="T4" s="60" t="s">
        <v>10</v>
      </c>
      <c r="U4" s="23" t="s">
        <v>9</v>
      </c>
      <c r="V4" s="59" t="s">
        <v>10</v>
      </c>
      <c r="W4" s="19" t="s">
        <v>9</v>
      </c>
      <c r="X4" s="60" t="s">
        <v>10</v>
      </c>
      <c r="Y4" s="23" t="s">
        <v>9</v>
      </c>
      <c r="Z4" s="59" t="s">
        <v>10</v>
      </c>
      <c r="AA4" s="23" t="s">
        <v>9</v>
      </c>
      <c r="AB4" s="59" t="s">
        <v>10</v>
      </c>
      <c r="AC4" s="23" t="s">
        <v>9</v>
      </c>
      <c r="AD4" s="59" t="s">
        <v>10</v>
      </c>
      <c r="AE4" s="23" t="s">
        <v>9</v>
      </c>
      <c r="AF4" s="59" t="s">
        <v>10</v>
      </c>
      <c r="AG4" s="19" t="s">
        <v>9</v>
      </c>
      <c r="AH4" s="60" t="s">
        <v>10</v>
      </c>
      <c r="AI4" s="23" t="s">
        <v>9</v>
      </c>
      <c r="AJ4" s="59" t="s">
        <v>10</v>
      </c>
      <c r="AK4" s="19" t="s">
        <v>9</v>
      </c>
      <c r="AL4" s="60" t="s">
        <v>10</v>
      </c>
      <c r="AM4" s="23" t="s">
        <v>9</v>
      </c>
      <c r="AN4" s="59" t="s">
        <v>10</v>
      </c>
      <c r="AO4" s="19" t="s">
        <v>9</v>
      </c>
      <c r="AP4" s="60" t="s">
        <v>10</v>
      </c>
      <c r="AQ4" s="23" t="s">
        <v>9</v>
      </c>
      <c r="AR4" s="59" t="s">
        <v>10</v>
      </c>
      <c r="AS4" s="19" t="s">
        <v>9</v>
      </c>
      <c r="AT4" s="60" t="s">
        <v>10</v>
      </c>
      <c r="AU4" s="23" t="s">
        <v>9</v>
      </c>
      <c r="AV4" s="59" t="s">
        <v>10</v>
      </c>
      <c r="AW4" s="19" t="s">
        <v>9</v>
      </c>
      <c r="AX4" s="60" t="s">
        <v>10</v>
      </c>
      <c r="AY4" s="23" t="s">
        <v>9</v>
      </c>
      <c r="AZ4" s="59" t="s">
        <v>10</v>
      </c>
      <c r="BA4" s="23" t="s">
        <v>9</v>
      </c>
      <c r="BB4" s="59" t="s">
        <v>10</v>
      </c>
    </row>
    <row r="5" spans="1:54">
      <c r="A5" s="3" t="s">
        <v>16</v>
      </c>
      <c r="B5" s="16" t="s">
        <v>17</v>
      </c>
      <c r="C5" s="24">
        <v>4</v>
      </c>
      <c r="D5" s="25">
        <v>4.5</v>
      </c>
      <c r="E5" s="24">
        <v>6</v>
      </c>
      <c r="F5" s="25">
        <v>3</v>
      </c>
      <c r="G5" s="20">
        <v>2</v>
      </c>
      <c r="H5" s="30"/>
      <c r="I5" s="35">
        <v>5</v>
      </c>
      <c r="J5" s="25"/>
      <c r="K5" s="33">
        <v>3</v>
      </c>
      <c r="L5" s="30"/>
      <c r="M5" s="35">
        <v>4</v>
      </c>
      <c r="N5" s="25"/>
      <c r="O5" s="33">
        <v>1</v>
      </c>
      <c r="P5" s="30"/>
      <c r="Q5" s="35">
        <v>1</v>
      </c>
      <c r="R5" s="25"/>
      <c r="S5" s="33">
        <v>3</v>
      </c>
      <c r="T5" s="30"/>
      <c r="U5" s="35">
        <v>4</v>
      </c>
      <c r="V5" s="25"/>
      <c r="W5" s="33">
        <v>1</v>
      </c>
      <c r="X5" s="30"/>
      <c r="Y5" s="35">
        <v>0</v>
      </c>
      <c r="Z5" s="25"/>
      <c r="AA5" s="72">
        <f>SUMIF(C$4:Z$4,"Plan",C5:Z5)</f>
        <v>34</v>
      </c>
      <c r="AB5" s="73">
        <f>SUMIF(C$4:Z$4,"Actual",C5:Z5)</f>
        <v>7.5</v>
      </c>
      <c r="AC5" s="24">
        <v>2</v>
      </c>
      <c r="AD5" s="25">
        <v>1</v>
      </c>
      <c r="AE5" s="24">
        <v>2</v>
      </c>
      <c r="AF5" s="25"/>
      <c r="AG5" s="20"/>
      <c r="AH5" s="30"/>
      <c r="AI5" s="35"/>
      <c r="AJ5" s="25"/>
      <c r="AK5" s="33"/>
      <c r="AL5" s="30"/>
      <c r="AM5" s="35"/>
      <c r="AN5" s="25"/>
      <c r="AO5" s="33"/>
      <c r="AP5" s="30"/>
      <c r="AQ5" s="35"/>
      <c r="AR5" s="25"/>
      <c r="AS5" s="33"/>
      <c r="AT5" s="30"/>
      <c r="AU5" s="35"/>
      <c r="AV5" s="25"/>
      <c r="AW5" s="33"/>
      <c r="AX5" s="30"/>
      <c r="AY5" s="35"/>
      <c r="AZ5" s="25"/>
      <c r="BA5" s="72">
        <f>SUMIF(AC$4:AZ$4,"Plan",AC5:AZ5)</f>
        <v>4</v>
      </c>
      <c r="BB5" s="73">
        <f>SUMIF(AC$4:AZ$4,"Actual",AC5:AZ5)</f>
        <v>1</v>
      </c>
    </row>
    <row r="6" spans="1:54">
      <c r="A6" s="3" t="s">
        <v>18</v>
      </c>
      <c r="B6" s="16" t="s">
        <v>19</v>
      </c>
      <c r="C6" s="24">
        <v>6</v>
      </c>
      <c r="D6" s="25">
        <v>7</v>
      </c>
      <c r="E6" s="24">
        <v>2</v>
      </c>
      <c r="F6" s="25">
        <v>1</v>
      </c>
      <c r="G6" s="20">
        <v>2</v>
      </c>
      <c r="H6" s="30"/>
      <c r="I6" s="35">
        <v>3</v>
      </c>
      <c r="J6" s="36"/>
      <c r="K6" s="33">
        <v>5</v>
      </c>
      <c r="L6" s="39"/>
      <c r="M6" s="35">
        <v>1</v>
      </c>
      <c r="N6" s="36"/>
      <c r="O6" s="33">
        <v>1</v>
      </c>
      <c r="P6" s="39"/>
      <c r="Q6" s="35">
        <v>1</v>
      </c>
      <c r="R6" s="36"/>
      <c r="S6" s="33">
        <v>1</v>
      </c>
      <c r="T6" s="39"/>
      <c r="U6" s="35">
        <v>1</v>
      </c>
      <c r="V6" s="36"/>
      <c r="W6" s="33">
        <v>0</v>
      </c>
      <c r="X6" s="39"/>
      <c r="Y6" s="35">
        <v>1</v>
      </c>
      <c r="Z6" s="36"/>
      <c r="AA6" s="72">
        <f t="shared" ref="AA6:AA19" si="0">SUMIF(C$4:Z$4,"Plan",C6:Z6)</f>
        <v>24</v>
      </c>
      <c r="AB6" s="73">
        <f t="shared" ref="AB6:AB19" si="1">SUMIF(C$4:Z$4,"Actual",C6:Z6)</f>
        <v>8</v>
      </c>
      <c r="AC6" s="24"/>
      <c r="AD6" s="25"/>
      <c r="AE6" s="24"/>
      <c r="AF6" s="25"/>
      <c r="AG6" s="20"/>
      <c r="AH6" s="30"/>
      <c r="AI6" s="35"/>
      <c r="AJ6" s="36"/>
      <c r="AK6" s="33"/>
      <c r="AL6" s="39"/>
      <c r="AM6" s="35"/>
      <c r="AN6" s="36"/>
      <c r="AO6" s="33"/>
      <c r="AP6" s="39"/>
      <c r="AQ6" s="35"/>
      <c r="AR6" s="36"/>
      <c r="AS6" s="33"/>
      <c r="AT6" s="39"/>
      <c r="AU6" s="35"/>
      <c r="AV6" s="36"/>
      <c r="AW6" s="33"/>
      <c r="AX6" s="39"/>
      <c r="AY6" s="35"/>
      <c r="AZ6" s="36"/>
      <c r="BA6" s="72">
        <f t="shared" ref="BA6:BA19" si="2">SUMIF(AC$4:AZ$4,"Plan",AC6:AZ6)</f>
        <v>0</v>
      </c>
      <c r="BB6" s="73">
        <f t="shared" ref="BB6:BB19" si="3">SUMIF(AC$4:AZ$4,"Actual",AC6:AZ6)</f>
        <v>0</v>
      </c>
    </row>
    <row r="7" spans="1:54">
      <c r="A7" s="3" t="s">
        <v>20</v>
      </c>
      <c r="B7" s="16" t="s">
        <v>21</v>
      </c>
      <c r="C7" s="24">
        <v>1</v>
      </c>
      <c r="D7" s="25">
        <v>1</v>
      </c>
      <c r="E7" s="24">
        <v>1</v>
      </c>
      <c r="F7" s="25">
        <v>1</v>
      </c>
      <c r="G7" s="20">
        <v>1</v>
      </c>
      <c r="H7" s="30"/>
      <c r="I7" s="35">
        <v>2</v>
      </c>
      <c r="J7" s="36"/>
      <c r="K7" s="33">
        <v>1</v>
      </c>
      <c r="L7" s="39"/>
      <c r="M7" s="35">
        <v>1</v>
      </c>
      <c r="N7" s="36"/>
      <c r="O7" s="33">
        <v>2</v>
      </c>
      <c r="P7" s="39"/>
      <c r="Q7" s="35">
        <v>1</v>
      </c>
      <c r="R7" s="36"/>
      <c r="S7" s="33">
        <v>1</v>
      </c>
      <c r="T7" s="39"/>
      <c r="U7" s="35">
        <v>1</v>
      </c>
      <c r="V7" s="36"/>
      <c r="W7" s="33">
        <v>1</v>
      </c>
      <c r="X7" s="39"/>
      <c r="Y7" s="35">
        <v>1</v>
      </c>
      <c r="Z7" s="36"/>
      <c r="AA7" s="72">
        <f t="shared" si="0"/>
        <v>14</v>
      </c>
      <c r="AB7" s="73">
        <f t="shared" si="1"/>
        <v>2</v>
      </c>
      <c r="AC7" s="24"/>
      <c r="AD7" s="25"/>
      <c r="AE7" s="24"/>
      <c r="AF7" s="25"/>
      <c r="AG7" s="20"/>
      <c r="AH7" s="30"/>
      <c r="AI7" s="35"/>
      <c r="AJ7" s="36"/>
      <c r="AK7" s="33"/>
      <c r="AL7" s="39"/>
      <c r="AM7" s="35"/>
      <c r="AN7" s="36"/>
      <c r="AO7" s="33"/>
      <c r="AP7" s="39"/>
      <c r="AQ7" s="35"/>
      <c r="AR7" s="36"/>
      <c r="AS7" s="33"/>
      <c r="AT7" s="39"/>
      <c r="AU7" s="35"/>
      <c r="AV7" s="36"/>
      <c r="AW7" s="33"/>
      <c r="AX7" s="39"/>
      <c r="AY7" s="35"/>
      <c r="AZ7" s="36"/>
      <c r="BA7" s="72">
        <f t="shared" si="2"/>
        <v>0</v>
      </c>
      <c r="BB7" s="73">
        <f t="shared" si="3"/>
        <v>0</v>
      </c>
    </row>
    <row r="8" spans="1:54">
      <c r="A8" s="3"/>
      <c r="B8" s="16"/>
      <c r="C8" s="24"/>
      <c r="D8" s="25"/>
      <c r="E8" s="24"/>
      <c r="F8" s="25"/>
      <c r="G8" s="20"/>
      <c r="H8" s="30"/>
      <c r="I8" s="35"/>
      <c r="J8" s="36"/>
      <c r="K8" s="33"/>
      <c r="L8" s="39"/>
      <c r="M8" s="35"/>
      <c r="N8" s="36"/>
      <c r="O8" s="33"/>
      <c r="P8" s="39"/>
      <c r="Q8" s="35"/>
      <c r="R8" s="36"/>
      <c r="S8" s="33"/>
      <c r="T8" s="39"/>
      <c r="U8" s="35"/>
      <c r="V8" s="36"/>
      <c r="W8" s="33"/>
      <c r="X8" s="39"/>
      <c r="Y8" s="35"/>
      <c r="Z8" s="36"/>
      <c r="AA8" s="72">
        <f t="shared" si="0"/>
        <v>0</v>
      </c>
      <c r="AB8" s="73">
        <f t="shared" si="1"/>
        <v>0</v>
      </c>
      <c r="AC8" s="24"/>
      <c r="AD8" s="25"/>
      <c r="AE8" s="24"/>
      <c r="AF8" s="25"/>
      <c r="AG8" s="20"/>
      <c r="AH8" s="30"/>
      <c r="AI8" s="35"/>
      <c r="AJ8" s="36"/>
      <c r="AK8" s="33"/>
      <c r="AL8" s="39"/>
      <c r="AM8" s="35"/>
      <c r="AN8" s="36"/>
      <c r="AO8" s="33"/>
      <c r="AP8" s="39"/>
      <c r="AQ8" s="35"/>
      <c r="AR8" s="36"/>
      <c r="AS8" s="33"/>
      <c r="AT8" s="39"/>
      <c r="AU8" s="35"/>
      <c r="AV8" s="36"/>
      <c r="AW8" s="33"/>
      <c r="AX8" s="39"/>
      <c r="AY8" s="35"/>
      <c r="AZ8" s="36"/>
      <c r="BA8" s="72">
        <f t="shared" si="2"/>
        <v>0</v>
      </c>
      <c r="BB8" s="73">
        <f t="shared" si="3"/>
        <v>0</v>
      </c>
    </row>
    <row r="9" spans="1:54">
      <c r="A9" s="3"/>
      <c r="B9" s="16"/>
      <c r="C9" s="24"/>
      <c r="D9" s="25"/>
      <c r="E9" s="24"/>
      <c r="F9" s="25"/>
      <c r="G9" s="20"/>
      <c r="H9" s="30"/>
      <c r="I9" s="35"/>
      <c r="J9" s="36"/>
      <c r="K9" s="33"/>
      <c r="L9" s="39"/>
      <c r="M9" s="35"/>
      <c r="N9" s="36"/>
      <c r="O9" s="33"/>
      <c r="P9" s="39"/>
      <c r="Q9" s="35"/>
      <c r="R9" s="36"/>
      <c r="S9" s="33"/>
      <c r="T9" s="39"/>
      <c r="U9" s="35"/>
      <c r="V9" s="36"/>
      <c r="W9" s="33"/>
      <c r="X9" s="39"/>
      <c r="Y9" s="35"/>
      <c r="Z9" s="36"/>
      <c r="AA9" s="72">
        <f t="shared" si="0"/>
        <v>0</v>
      </c>
      <c r="AB9" s="73">
        <f t="shared" si="1"/>
        <v>0</v>
      </c>
      <c r="AC9" s="24"/>
      <c r="AD9" s="25"/>
      <c r="AE9" s="24"/>
      <c r="AF9" s="25"/>
      <c r="AG9" s="20"/>
      <c r="AH9" s="30"/>
      <c r="AI9" s="35"/>
      <c r="AJ9" s="36"/>
      <c r="AK9" s="33"/>
      <c r="AL9" s="39"/>
      <c r="AM9" s="35"/>
      <c r="AN9" s="36"/>
      <c r="AO9" s="33"/>
      <c r="AP9" s="39"/>
      <c r="AQ9" s="35"/>
      <c r="AR9" s="36"/>
      <c r="AS9" s="33"/>
      <c r="AT9" s="39"/>
      <c r="AU9" s="35"/>
      <c r="AV9" s="36"/>
      <c r="AW9" s="33"/>
      <c r="AX9" s="39"/>
      <c r="AY9" s="35"/>
      <c r="AZ9" s="36"/>
      <c r="BA9" s="72">
        <f t="shared" si="2"/>
        <v>0</v>
      </c>
      <c r="BB9" s="73">
        <f t="shared" si="3"/>
        <v>0</v>
      </c>
    </row>
    <row r="10" spans="1:54">
      <c r="A10" s="3" t="s">
        <v>53</v>
      </c>
      <c r="B10" s="16" t="s">
        <v>54</v>
      </c>
      <c r="C10" s="24">
        <v>2</v>
      </c>
      <c r="D10" s="25"/>
      <c r="E10" s="24">
        <v>2</v>
      </c>
      <c r="F10" s="25"/>
      <c r="G10" s="20">
        <v>4</v>
      </c>
      <c r="H10" s="30"/>
      <c r="I10" s="35">
        <v>6</v>
      </c>
      <c r="J10" s="36"/>
      <c r="K10" s="33">
        <v>2</v>
      </c>
      <c r="L10" s="39"/>
      <c r="M10" s="35">
        <v>2</v>
      </c>
      <c r="N10" s="36"/>
      <c r="O10" s="33">
        <v>2</v>
      </c>
      <c r="P10" s="39"/>
      <c r="Q10" s="35">
        <v>3</v>
      </c>
      <c r="R10" s="36"/>
      <c r="S10" s="33">
        <v>1</v>
      </c>
      <c r="T10" s="39"/>
      <c r="U10" s="35">
        <v>1</v>
      </c>
      <c r="V10" s="36"/>
      <c r="W10" s="33">
        <v>3</v>
      </c>
      <c r="X10" s="39"/>
      <c r="Y10" s="35">
        <v>1</v>
      </c>
      <c r="Z10" s="36"/>
      <c r="AA10" s="72">
        <f t="shared" si="0"/>
        <v>29</v>
      </c>
      <c r="AB10" s="73">
        <f t="shared" si="1"/>
        <v>0</v>
      </c>
      <c r="AC10" s="24"/>
      <c r="AD10" s="25"/>
      <c r="AE10" s="24"/>
      <c r="AF10" s="25"/>
      <c r="AG10" s="20"/>
      <c r="AH10" s="30"/>
      <c r="AI10" s="35"/>
      <c r="AJ10" s="36"/>
      <c r="AK10" s="33"/>
      <c r="AL10" s="39"/>
      <c r="AM10" s="35"/>
      <c r="AN10" s="36"/>
      <c r="AO10" s="33"/>
      <c r="AP10" s="39"/>
      <c r="AQ10" s="35"/>
      <c r="AR10" s="36"/>
      <c r="AS10" s="33"/>
      <c r="AT10" s="39"/>
      <c r="AU10" s="35">
        <v>3</v>
      </c>
      <c r="AV10" s="36">
        <v>2</v>
      </c>
      <c r="AW10" s="33"/>
      <c r="AX10" s="39"/>
      <c r="AY10" s="35"/>
      <c r="AZ10" s="36"/>
      <c r="BA10" s="72">
        <f t="shared" si="2"/>
        <v>3</v>
      </c>
      <c r="BB10" s="73">
        <f t="shared" si="3"/>
        <v>2</v>
      </c>
    </row>
    <row r="11" spans="1:54">
      <c r="A11" s="3"/>
      <c r="B11" s="16"/>
      <c r="C11" s="24"/>
      <c r="D11" s="25"/>
      <c r="E11" s="24"/>
      <c r="F11" s="25"/>
      <c r="G11" s="20"/>
      <c r="H11" s="30"/>
      <c r="I11" s="35"/>
      <c r="J11" s="36"/>
      <c r="K11" s="33"/>
      <c r="L11" s="39"/>
      <c r="M11" s="35"/>
      <c r="N11" s="36"/>
      <c r="O11" s="33"/>
      <c r="P11" s="39"/>
      <c r="Q11" s="35"/>
      <c r="R11" s="36"/>
      <c r="S11" s="33"/>
      <c r="T11" s="39"/>
      <c r="U11" s="35"/>
      <c r="V11" s="36"/>
      <c r="W11" s="33"/>
      <c r="X11" s="39"/>
      <c r="Y11" s="35"/>
      <c r="Z11" s="36"/>
      <c r="AA11" s="72">
        <f t="shared" si="0"/>
        <v>0</v>
      </c>
      <c r="AB11" s="73">
        <f t="shared" si="1"/>
        <v>0</v>
      </c>
      <c r="AC11" s="24"/>
      <c r="AD11" s="25"/>
      <c r="AE11" s="24"/>
      <c r="AF11" s="25"/>
      <c r="AG11" s="20"/>
      <c r="AH11" s="30"/>
      <c r="AI11" s="35"/>
      <c r="AJ11" s="36"/>
      <c r="AK11" s="33"/>
      <c r="AL11" s="39"/>
      <c r="AM11" s="35"/>
      <c r="AN11" s="36"/>
      <c r="AO11" s="33"/>
      <c r="AP11" s="39"/>
      <c r="AQ11" s="35"/>
      <c r="AR11" s="36"/>
      <c r="AS11" s="33"/>
      <c r="AT11" s="39"/>
      <c r="AU11" s="35"/>
      <c r="AV11" s="36"/>
      <c r="AW11" s="33"/>
      <c r="AX11" s="39"/>
      <c r="AY11" s="35"/>
      <c r="AZ11" s="36"/>
      <c r="BA11" s="72">
        <f t="shared" si="2"/>
        <v>0</v>
      </c>
      <c r="BB11" s="73">
        <f t="shared" si="3"/>
        <v>0</v>
      </c>
    </row>
    <row r="12" spans="1:54">
      <c r="A12" s="3"/>
      <c r="B12" s="16"/>
      <c r="C12" s="24"/>
      <c r="D12" s="25"/>
      <c r="E12" s="24"/>
      <c r="F12" s="25"/>
      <c r="G12" s="20"/>
      <c r="H12" s="30"/>
      <c r="I12" s="35"/>
      <c r="J12" s="36"/>
      <c r="K12" s="33"/>
      <c r="L12" s="39"/>
      <c r="M12" s="35"/>
      <c r="N12" s="36"/>
      <c r="O12" s="33"/>
      <c r="P12" s="39"/>
      <c r="Q12" s="35"/>
      <c r="R12" s="36"/>
      <c r="S12" s="33"/>
      <c r="T12" s="39"/>
      <c r="U12" s="35"/>
      <c r="V12" s="36"/>
      <c r="W12" s="33"/>
      <c r="X12" s="39"/>
      <c r="Y12" s="35"/>
      <c r="Z12" s="36"/>
      <c r="AA12" s="72">
        <f t="shared" si="0"/>
        <v>0</v>
      </c>
      <c r="AB12" s="73">
        <f t="shared" si="1"/>
        <v>0</v>
      </c>
      <c r="AC12" s="24"/>
      <c r="AD12" s="25"/>
      <c r="AE12" s="24"/>
      <c r="AF12" s="25"/>
      <c r="AG12" s="20"/>
      <c r="AH12" s="30"/>
      <c r="AI12" s="35"/>
      <c r="AJ12" s="36"/>
      <c r="AK12" s="33"/>
      <c r="AL12" s="39"/>
      <c r="AM12" s="35"/>
      <c r="AN12" s="36"/>
      <c r="AO12" s="33"/>
      <c r="AP12" s="39"/>
      <c r="AQ12" s="35"/>
      <c r="AR12" s="36"/>
      <c r="AS12" s="33"/>
      <c r="AT12" s="39"/>
      <c r="AU12" s="35"/>
      <c r="AV12" s="36"/>
      <c r="AW12" s="33"/>
      <c r="AX12" s="39"/>
      <c r="AY12" s="35"/>
      <c r="AZ12" s="36"/>
      <c r="BA12" s="72">
        <f t="shared" si="2"/>
        <v>0</v>
      </c>
      <c r="BB12" s="73">
        <f t="shared" si="3"/>
        <v>0</v>
      </c>
    </row>
    <row r="13" spans="1:54">
      <c r="A13" s="3"/>
      <c r="B13" s="16"/>
      <c r="C13" s="24"/>
      <c r="D13" s="25"/>
      <c r="E13" s="24"/>
      <c r="F13" s="25"/>
      <c r="G13" s="20"/>
      <c r="H13" s="30"/>
      <c r="I13" s="35"/>
      <c r="J13" s="36"/>
      <c r="K13" s="33"/>
      <c r="L13" s="39"/>
      <c r="M13" s="35"/>
      <c r="N13" s="36"/>
      <c r="O13" s="33"/>
      <c r="P13" s="39"/>
      <c r="Q13" s="35"/>
      <c r="R13" s="36"/>
      <c r="S13" s="33"/>
      <c r="T13" s="39"/>
      <c r="U13" s="35"/>
      <c r="V13" s="36"/>
      <c r="W13" s="33"/>
      <c r="X13" s="39"/>
      <c r="Y13" s="35"/>
      <c r="Z13" s="36"/>
      <c r="AA13" s="72">
        <f t="shared" si="0"/>
        <v>0</v>
      </c>
      <c r="AB13" s="73">
        <f t="shared" si="1"/>
        <v>0</v>
      </c>
      <c r="AC13" s="24"/>
      <c r="AD13" s="25"/>
      <c r="AE13" s="24"/>
      <c r="AF13" s="25"/>
      <c r="AG13" s="20"/>
      <c r="AH13" s="30"/>
      <c r="AI13" s="35"/>
      <c r="AJ13" s="36"/>
      <c r="AK13" s="33"/>
      <c r="AL13" s="39"/>
      <c r="AM13" s="35"/>
      <c r="AN13" s="36"/>
      <c r="AO13" s="33"/>
      <c r="AP13" s="39"/>
      <c r="AQ13" s="35"/>
      <c r="AR13" s="36"/>
      <c r="AS13" s="33"/>
      <c r="AT13" s="39"/>
      <c r="AU13" s="35"/>
      <c r="AV13" s="36"/>
      <c r="AW13" s="33"/>
      <c r="AX13" s="39"/>
      <c r="AY13" s="35"/>
      <c r="AZ13" s="36"/>
      <c r="BA13" s="72">
        <f t="shared" si="2"/>
        <v>0</v>
      </c>
      <c r="BB13" s="73">
        <f t="shared" si="3"/>
        <v>0</v>
      </c>
    </row>
    <row r="14" spans="1:54">
      <c r="A14" s="3"/>
      <c r="B14" s="16"/>
      <c r="C14" s="24"/>
      <c r="D14" s="25"/>
      <c r="E14" s="24"/>
      <c r="F14" s="25"/>
      <c r="G14" s="20"/>
      <c r="H14" s="30"/>
      <c r="I14" s="35"/>
      <c r="J14" s="36"/>
      <c r="K14" s="33"/>
      <c r="L14" s="39"/>
      <c r="M14" s="35"/>
      <c r="N14" s="36"/>
      <c r="O14" s="33"/>
      <c r="P14" s="39"/>
      <c r="Q14" s="35"/>
      <c r="R14" s="36"/>
      <c r="S14" s="33"/>
      <c r="T14" s="39"/>
      <c r="U14" s="35"/>
      <c r="V14" s="36"/>
      <c r="W14" s="33"/>
      <c r="X14" s="39"/>
      <c r="Y14" s="35"/>
      <c r="Z14" s="36"/>
      <c r="AA14" s="72">
        <f t="shared" si="0"/>
        <v>0</v>
      </c>
      <c r="AB14" s="73">
        <f t="shared" si="1"/>
        <v>0</v>
      </c>
      <c r="AC14" s="24"/>
      <c r="AD14" s="25"/>
      <c r="AE14" s="24"/>
      <c r="AF14" s="25"/>
      <c r="AG14" s="20"/>
      <c r="AH14" s="30"/>
      <c r="AI14" s="35"/>
      <c r="AJ14" s="36"/>
      <c r="AK14" s="33"/>
      <c r="AL14" s="39"/>
      <c r="AM14" s="35"/>
      <c r="AN14" s="36"/>
      <c r="AO14" s="33"/>
      <c r="AP14" s="39"/>
      <c r="AQ14" s="35"/>
      <c r="AR14" s="36"/>
      <c r="AS14" s="33"/>
      <c r="AT14" s="39"/>
      <c r="AU14" s="35"/>
      <c r="AV14" s="36"/>
      <c r="AW14" s="33"/>
      <c r="AX14" s="39"/>
      <c r="AY14" s="35"/>
      <c r="AZ14" s="36"/>
      <c r="BA14" s="72">
        <f t="shared" si="2"/>
        <v>0</v>
      </c>
      <c r="BB14" s="73">
        <f t="shared" si="3"/>
        <v>0</v>
      </c>
    </row>
    <row r="15" spans="1:54">
      <c r="A15" s="3"/>
      <c r="B15" s="16"/>
      <c r="C15" s="24"/>
      <c r="D15" s="25"/>
      <c r="E15" s="24"/>
      <c r="F15" s="25"/>
      <c r="G15" s="20"/>
      <c r="H15" s="30"/>
      <c r="I15" s="35"/>
      <c r="J15" s="36"/>
      <c r="K15" s="33"/>
      <c r="L15" s="39"/>
      <c r="M15" s="35"/>
      <c r="N15" s="36"/>
      <c r="O15" s="33"/>
      <c r="P15" s="39"/>
      <c r="Q15" s="35"/>
      <c r="R15" s="36"/>
      <c r="S15" s="33"/>
      <c r="T15" s="39"/>
      <c r="U15" s="35"/>
      <c r="V15" s="36"/>
      <c r="W15" s="33"/>
      <c r="X15" s="39"/>
      <c r="Y15" s="35"/>
      <c r="Z15" s="36"/>
      <c r="AA15" s="72">
        <f t="shared" si="0"/>
        <v>0</v>
      </c>
      <c r="AB15" s="73">
        <f t="shared" si="1"/>
        <v>0</v>
      </c>
      <c r="AC15" s="24"/>
      <c r="AD15" s="25"/>
      <c r="AE15" s="24"/>
      <c r="AF15" s="25"/>
      <c r="AG15" s="20"/>
      <c r="AH15" s="30"/>
      <c r="AI15" s="35"/>
      <c r="AJ15" s="36"/>
      <c r="AK15" s="33"/>
      <c r="AL15" s="39"/>
      <c r="AM15" s="35"/>
      <c r="AN15" s="36"/>
      <c r="AO15" s="33"/>
      <c r="AP15" s="39"/>
      <c r="AQ15" s="35"/>
      <c r="AR15" s="36"/>
      <c r="AS15" s="33"/>
      <c r="AT15" s="39"/>
      <c r="AU15" s="35"/>
      <c r="AV15" s="36"/>
      <c r="AW15" s="33"/>
      <c r="AX15" s="39"/>
      <c r="AY15" s="35"/>
      <c r="AZ15" s="36"/>
      <c r="BA15" s="72">
        <f t="shared" si="2"/>
        <v>0</v>
      </c>
      <c r="BB15" s="73">
        <f t="shared" si="3"/>
        <v>0</v>
      </c>
    </row>
    <row r="16" spans="1:54">
      <c r="A16" s="3"/>
      <c r="B16" s="16"/>
      <c r="C16" s="24"/>
      <c r="D16" s="25"/>
      <c r="E16" s="24"/>
      <c r="F16" s="25"/>
      <c r="G16" s="20"/>
      <c r="H16" s="30"/>
      <c r="I16" s="35"/>
      <c r="J16" s="36"/>
      <c r="K16" s="33"/>
      <c r="L16" s="39"/>
      <c r="M16" s="35"/>
      <c r="N16" s="36"/>
      <c r="O16" s="33"/>
      <c r="P16" s="39"/>
      <c r="Q16" s="35"/>
      <c r="R16" s="36"/>
      <c r="S16" s="33"/>
      <c r="T16" s="39"/>
      <c r="U16" s="35"/>
      <c r="V16" s="36"/>
      <c r="W16" s="33"/>
      <c r="X16" s="39"/>
      <c r="Y16" s="35"/>
      <c r="Z16" s="36"/>
      <c r="AA16" s="72">
        <f t="shared" si="0"/>
        <v>0</v>
      </c>
      <c r="AB16" s="73">
        <f t="shared" si="1"/>
        <v>0</v>
      </c>
      <c r="AC16" s="24"/>
      <c r="AD16" s="25"/>
      <c r="AE16" s="24"/>
      <c r="AF16" s="25"/>
      <c r="AG16" s="20"/>
      <c r="AH16" s="30"/>
      <c r="AI16" s="35"/>
      <c r="AJ16" s="36"/>
      <c r="AK16" s="33"/>
      <c r="AL16" s="39"/>
      <c r="AM16" s="35"/>
      <c r="AN16" s="36"/>
      <c r="AO16" s="33"/>
      <c r="AP16" s="39"/>
      <c r="AQ16" s="35"/>
      <c r="AR16" s="36"/>
      <c r="AS16" s="33"/>
      <c r="AT16" s="39"/>
      <c r="AU16" s="35"/>
      <c r="AV16" s="36"/>
      <c r="AW16" s="33"/>
      <c r="AX16" s="39"/>
      <c r="AY16" s="35"/>
      <c r="AZ16" s="36"/>
      <c r="BA16" s="72">
        <f t="shared" si="2"/>
        <v>0</v>
      </c>
      <c r="BB16" s="73">
        <f t="shared" si="3"/>
        <v>0</v>
      </c>
    </row>
    <row r="17" spans="1:54">
      <c r="A17" s="3"/>
      <c r="B17" s="16"/>
      <c r="C17" s="24"/>
      <c r="D17" s="25"/>
      <c r="E17" s="24"/>
      <c r="F17" s="25"/>
      <c r="G17" s="20"/>
      <c r="H17" s="30"/>
      <c r="I17" s="35"/>
      <c r="J17" s="36"/>
      <c r="K17" s="33"/>
      <c r="L17" s="39"/>
      <c r="M17" s="35"/>
      <c r="N17" s="36"/>
      <c r="O17" s="33"/>
      <c r="P17" s="39"/>
      <c r="Q17" s="35"/>
      <c r="R17" s="36"/>
      <c r="S17" s="33"/>
      <c r="T17" s="39"/>
      <c r="U17" s="35"/>
      <c r="V17" s="36"/>
      <c r="W17" s="33"/>
      <c r="X17" s="39"/>
      <c r="Y17" s="35"/>
      <c r="Z17" s="36"/>
      <c r="AA17" s="72">
        <f t="shared" si="0"/>
        <v>0</v>
      </c>
      <c r="AB17" s="73">
        <f t="shared" si="1"/>
        <v>0</v>
      </c>
      <c r="AC17" s="24"/>
      <c r="AD17" s="25"/>
      <c r="AE17" s="24"/>
      <c r="AF17" s="25"/>
      <c r="AG17" s="20"/>
      <c r="AH17" s="30"/>
      <c r="AI17" s="35"/>
      <c r="AJ17" s="36"/>
      <c r="AK17" s="33"/>
      <c r="AL17" s="39"/>
      <c r="AM17" s="35"/>
      <c r="AN17" s="36"/>
      <c r="AO17" s="33"/>
      <c r="AP17" s="39"/>
      <c r="AQ17" s="35"/>
      <c r="AR17" s="36"/>
      <c r="AS17" s="33"/>
      <c r="AT17" s="39"/>
      <c r="AU17" s="35"/>
      <c r="AV17" s="36"/>
      <c r="AW17" s="33"/>
      <c r="AX17" s="39"/>
      <c r="AY17" s="35"/>
      <c r="AZ17" s="36"/>
      <c r="BA17" s="72">
        <f t="shared" si="2"/>
        <v>0</v>
      </c>
      <c r="BB17" s="73">
        <f t="shared" si="3"/>
        <v>0</v>
      </c>
    </row>
    <row r="18" spans="1:54">
      <c r="A18" s="3"/>
      <c r="B18" s="16"/>
      <c r="C18" s="24"/>
      <c r="D18" s="25"/>
      <c r="E18" s="24"/>
      <c r="F18" s="25"/>
      <c r="G18" s="20"/>
      <c r="H18" s="30"/>
      <c r="I18" s="35"/>
      <c r="J18" s="36"/>
      <c r="K18" s="33"/>
      <c r="L18" s="39"/>
      <c r="M18" s="35"/>
      <c r="N18" s="36"/>
      <c r="O18" s="33"/>
      <c r="P18" s="39"/>
      <c r="Q18" s="35"/>
      <c r="R18" s="36"/>
      <c r="S18" s="33"/>
      <c r="T18" s="39"/>
      <c r="U18" s="35"/>
      <c r="V18" s="36"/>
      <c r="W18" s="33"/>
      <c r="X18" s="39"/>
      <c r="Y18" s="35"/>
      <c r="Z18" s="36"/>
      <c r="AA18" s="72">
        <f t="shared" si="0"/>
        <v>0</v>
      </c>
      <c r="AB18" s="73">
        <f t="shared" si="1"/>
        <v>0</v>
      </c>
      <c r="AC18" s="24"/>
      <c r="AD18" s="25"/>
      <c r="AE18" s="24"/>
      <c r="AF18" s="25"/>
      <c r="AG18" s="20"/>
      <c r="AH18" s="30"/>
      <c r="AI18" s="35"/>
      <c r="AJ18" s="36"/>
      <c r="AK18" s="33"/>
      <c r="AL18" s="39"/>
      <c r="AM18" s="35"/>
      <c r="AN18" s="36"/>
      <c r="AO18" s="33"/>
      <c r="AP18" s="39"/>
      <c r="AQ18" s="35"/>
      <c r="AR18" s="36"/>
      <c r="AS18" s="33"/>
      <c r="AT18" s="39"/>
      <c r="AU18" s="35"/>
      <c r="AV18" s="36"/>
      <c r="AW18" s="33"/>
      <c r="AX18" s="39"/>
      <c r="AY18" s="35"/>
      <c r="AZ18" s="36"/>
      <c r="BA18" s="72">
        <f t="shared" si="2"/>
        <v>0</v>
      </c>
      <c r="BB18" s="73">
        <f t="shared" si="3"/>
        <v>0</v>
      </c>
    </row>
    <row r="19" spans="1:54" ht="17" thickBot="1">
      <c r="A19" s="14"/>
      <c r="B19" s="17"/>
      <c r="C19" s="26"/>
      <c r="D19" s="27"/>
      <c r="E19" s="26"/>
      <c r="F19" s="27"/>
      <c r="G19" s="21"/>
      <c r="H19" s="31"/>
      <c r="I19" s="37"/>
      <c r="J19" s="38"/>
      <c r="K19" s="34"/>
      <c r="L19" s="40"/>
      <c r="M19" s="37"/>
      <c r="N19" s="38"/>
      <c r="O19" s="34"/>
      <c r="P19" s="40"/>
      <c r="Q19" s="37"/>
      <c r="R19" s="38"/>
      <c r="S19" s="34"/>
      <c r="T19" s="40"/>
      <c r="U19" s="37"/>
      <c r="V19" s="38"/>
      <c r="W19" s="34"/>
      <c r="X19" s="40"/>
      <c r="Y19" s="37"/>
      <c r="Z19" s="38"/>
      <c r="AA19" s="72">
        <f t="shared" si="0"/>
        <v>0</v>
      </c>
      <c r="AB19" s="73">
        <f t="shared" si="1"/>
        <v>0</v>
      </c>
      <c r="AC19" s="26"/>
      <c r="AD19" s="27"/>
      <c r="AE19" s="26"/>
      <c r="AF19" s="27"/>
      <c r="AG19" s="21"/>
      <c r="AH19" s="31"/>
      <c r="AI19" s="37"/>
      <c r="AJ19" s="38"/>
      <c r="AK19" s="34"/>
      <c r="AL19" s="40"/>
      <c r="AM19" s="37"/>
      <c r="AN19" s="38"/>
      <c r="AO19" s="34"/>
      <c r="AP19" s="40"/>
      <c r="AQ19" s="37"/>
      <c r="AR19" s="38"/>
      <c r="AS19" s="34"/>
      <c r="AT19" s="40"/>
      <c r="AU19" s="37"/>
      <c r="AV19" s="38"/>
      <c r="AW19" s="34"/>
      <c r="AX19" s="40"/>
      <c r="AY19" s="37"/>
      <c r="AZ19" s="38"/>
      <c r="BA19" s="72">
        <f t="shared" si="2"/>
        <v>0</v>
      </c>
      <c r="BB19" s="73">
        <f t="shared" si="3"/>
        <v>0</v>
      </c>
    </row>
    <row r="20" spans="1:54" s="15" customFormat="1" ht="23" customHeight="1" thickBot="1">
      <c r="A20" s="11" t="s">
        <v>44</v>
      </c>
      <c r="B20" s="18"/>
      <c r="C20" s="28">
        <f>SUM(C5:C19)</f>
        <v>13</v>
      </c>
      <c r="D20" s="29">
        <f t="shared" ref="D20:Z20" si="4">SUM(D5:D19)</f>
        <v>12.5</v>
      </c>
      <c r="E20" s="28">
        <f t="shared" si="4"/>
        <v>11</v>
      </c>
      <c r="F20" s="29">
        <f t="shared" si="4"/>
        <v>5</v>
      </c>
      <c r="G20" s="22">
        <f t="shared" si="4"/>
        <v>9</v>
      </c>
      <c r="H20" s="32">
        <f t="shared" si="4"/>
        <v>0</v>
      </c>
      <c r="I20" s="28">
        <f t="shared" si="4"/>
        <v>16</v>
      </c>
      <c r="J20" s="29">
        <f t="shared" si="4"/>
        <v>0</v>
      </c>
      <c r="K20" s="22">
        <f t="shared" si="4"/>
        <v>11</v>
      </c>
      <c r="L20" s="32">
        <f t="shared" si="4"/>
        <v>0</v>
      </c>
      <c r="M20" s="28">
        <f t="shared" si="4"/>
        <v>8</v>
      </c>
      <c r="N20" s="29">
        <f t="shared" si="4"/>
        <v>0</v>
      </c>
      <c r="O20" s="22">
        <f t="shared" si="4"/>
        <v>6</v>
      </c>
      <c r="P20" s="32">
        <f t="shared" si="4"/>
        <v>0</v>
      </c>
      <c r="Q20" s="28">
        <f t="shared" si="4"/>
        <v>6</v>
      </c>
      <c r="R20" s="29">
        <f t="shared" si="4"/>
        <v>0</v>
      </c>
      <c r="S20" s="22">
        <f t="shared" si="4"/>
        <v>6</v>
      </c>
      <c r="T20" s="32">
        <f t="shared" si="4"/>
        <v>0</v>
      </c>
      <c r="U20" s="28">
        <f t="shared" si="4"/>
        <v>7</v>
      </c>
      <c r="V20" s="29">
        <f t="shared" si="4"/>
        <v>0</v>
      </c>
      <c r="W20" s="22">
        <f t="shared" si="4"/>
        <v>5</v>
      </c>
      <c r="X20" s="32">
        <f t="shared" si="4"/>
        <v>0</v>
      </c>
      <c r="Y20" s="28">
        <f t="shared" si="4"/>
        <v>3</v>
      </c>
      <c r="Z20" s="29">
        <f t="shared" si="4"/>
        <v>0</v>
      </c>
      <c r="AA20" s="28">
        <f t="shared" ref="AA20" si="5">SUM(AA5:AA19)</f>
        <v>101</v>
      </c>
      <c r="AB20" s="75">
        <f t="shared" ref="AB20" si="6">SUM(AB5:AB19)</f>
        <v>17.5</v>
      </c>
      <c r="AC20" s="28">
        <f>SUM(AC5:AC19)</f>
        <v>2</v>
      </c>
      <c r="AD20" s="29">
        <f t="shared" ref="AD20" si="7">SUM(AD5:AD19)</f>
        <v>1</v>
      </c>
      <c r="AE20" s="28">
        <f t="shared" ref="AE20" si="8">SUM(AE5:AE19)</f>
        <v>2</v>
      </c>
      <c r="AF20" s="29">
        <f t="shared" ref="AF20" si="9">SUM(AF5:AF19)</f>
        <v>0</v>
      </c>
      <c r="AG20" s="22">
        <f t="shared" ref="AG20" si="10">SUM(AG5:AG19)</f>
        <v>0</v>
      </c>
      <c r="AH20" s="32">
        <f t="shared" ref="AH20" si="11">SUM(AH5:AH19)</f>
        <v>0</v>
      </c>
      <c r="AI20" s="28">
        <f t="shared" ref="AI20" si="12">SUM(AI5:AI19)</f>
        <v>0</v>
      </c>
      <c r="AJ20" s="29">
        <f t="shared" ref="AJ20" si="13">SUM(AJ5:AJ19)</f>
        <v>0</v>
      </c>
      <c r="AK20" s="22">
        <f t="shared" ref="AK20" si="14">SUM(AK5:AK19)</f>
        <v>0</v>
      </c>
      <c r="AL20" s="32">
        <f t="shared" ref="AL20" si="15">SUM(AL5:AL19)</f>
        <v>0</v>
      </c>
      <c r="AM20" s="28">
        <f t="shared" ref="AM20" si="16">SUM(AM5:AM19)</f>
        <v>0</v>
      </c>
      <c r="AN20" s="29">
        <f t="shared" ref="AN20" si="17">SUM(AN5:AN19)</f>
        <v>0</v>
      </c>
      <c r="AO20" s="22">
        <f t="shared" ref="AO20" si="18">SUM(AO5:AO19)</f>
        <v>0</v>
      </c>
      <c r="AP20" s="32">
        <f t="shared" ref="AP20" si="19">SUM(AP5:AP19)</f>
        <v>0</v>
      </c>
      <c r="AQ20" s="28">
        <f t="shared" ref="AQ20" si="20">SUM(AQ5:AQ19)</f>
        <v>0</v>
      </c>
      <c r="AR20" s="29">
        <f t="shared" ref="AR20" si="21">SUM(AR5:AR19)</f>
        <v>0</v>
      </c>
      <c r="AS20" s="22">
        <f t="shared" ref="AS20" si="22">SUM(AS5:AS19)</f>
        <v>0</v>
      </c>
      <c r="AT20" s="32">
        <f t="shared" ref="AT20" si="23">SUM(AT5:AT19)</f>
        <v>0</v>
      </c>
      <c r="AU20" s="28">
        <f t="shared" ref="AU20" si="24">SUM(AU5:AU19)</f>
        <v>3</v>
      </c>
      <c r="AV20" s="29">
        <f t="shared" ref="AV20" si="25">SUM(AV5:AV19)</f>
        <v>2</v>
      </c>
      <c r="AW20" s="22">
        <f t="shared" ref="AW20" si="26">SUM(AW5:AW19)</f>
        <v>0</v>
      </c>
      <c r="AX20" s="32">
        <f t="shared" ref="AX20" si="27">SUM(AX5:AX19)</f>
        <v>0</v>
      </c>
      <c r="AY20" s="28">
        <f t="shared" ref="AY20" si="28">SUM(AY5:AY19)</f>
        <v>0</v>
      </c>
      <c r="AZ20" s="29">
        <f t="shared" ref="AZ20" si="29">SUM(AZ5:AZ19)</f>
        <v>0</v>
      </c>
      <c r="BA20" s="28">
        <f t="shared" ref="BA20" si="30">SUM(BA5:BA19)</f>
        <v>7</v>
      </c>
      <c r="BB20" s="75">
        <f t="shared" ref="BB20" si="31">SUM(BB5:BB19)</f>
        <v>3</v>
      </c>
    </row>
  </sheetData>
  <mergeCells count="28">
    <mergeCell ref="Y3:Z3"/>
    <mergeCell ref="M3:N3"/>
    <mergeCell ref="C2:Z2"/>
    <mergeCell ref="AC3:AD3"/>
    <mergeCell ref="AA2:AB2"/>
    <mergeCell ref="C3:D3"/>
    <mergeCell ref="E3:F3"/>
    <mergeCell ref="G3:H3"/>
    <mergeCell ref="I3:J3"/>
    <mergeCell ref="K3:L3"/>
    <mergeCell ref="O3:P3"/>
    <mergeCell ref="Q3:R3"/>
    <mergeCell ref="S3:T3"/>
    <mergeCell ref="U3:V3"/>
    <mergeCell ref="W3:X3"/>
    <mergeCell ref="BA2:BB2"/>
    <mergeCell ref="AI3:AJ3"/>
    <mergeCell ref="AK3:AL3"/>
    <mergeCell ref="AM3:AN3"/>
    <mergeCell ref="AY3:AZ3"/>
    <mergeCell ref="AO3:AP3"/>
    <mergeCell ref="AQ3:AR3"/>
    <mergeCell ref="AS3:AT3"/>
    <mergeCell ref="AU3:AV3"/>
    <mergeCell ref="AW3:AX3"/>
    <mergeCell ref="AC2:AZ2"/>
    <mergeCell ref="AG3:AH3"/>
    <mergeCell ref="AE3:AF3"/>
  </mergeCells>
  <pageMargins left="0.7" right="0.7" top="0.78740157499999996" bottom="0.78740157499999996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59E7C-6A27-8445-B8C6-9B7E30DFA17F}">
  <dimension ref="A1:BB117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A3" sqref="BA3"/>
    </sheetView>
  </sheetViews>
  <sheetFormatPr baseColWidth="10" defaultRowHeight="16"/>
  <cols>
    <col min="1" max="1" width="15.5703125" customWidth="1"/>
    <col min="2" max="2" width="17" customWidth="1"/>
    <col min="27" max="28" width="13" customWidth="1"/>
  </cols>
  <sheetData>
    <row r="1" spans="1:54" ht="82" customHeight="1">
      <c r="A1" s="99" t="s">
        <v>61</v>
      </c>
      <c r="C1" s="122" t="s">
        <v>69</v>
      </c>
      <c r="D1" s="122"/>
      <c r="E1" s="122"/>
      <c r="F1" s="122"/>
      <c r="G1" s="122"/>
      <c r="H1" s="122"/>
      <c r="I1" s="122"/>
      <c r="J1" s="122"/>
      <c r="K1" s="12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02"/>
      <c r="AB1" s="102"/>
      <c r="AC1" s="102"/>
      <c r="AD1" s="102"/>
      <c r="AE1" s="102"/>
      <c r="AF1" s="102"/>
      <c r="AG1" s="102"/>
      <c r="AH1" s="102"/>
      <c r="AI1" s="102"/>
    </row>
    <row r="2" spans="1:54" ht="46" customHeight="1" thickBot="1">
      <c r="A2" s="7"/>
      <c r="C2" s="129">
        <v>2021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1"/>
      <c r="AA2" s="127" t="s">
        <v>81</v>
      </c>
      <c r="AB2" s="128"/>
      <c r="AC2" s="129">
        <v>2022</v>
      </c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1"/>
      <c r="BA2" s="127" t="s">
        <v>96</v>
      </c>
      <c r="BB2" s="128"/>
    </row>
    <row r="3" spans="1:54" ht="21" customHeight="1" thickTop="1" thickBot="1">
      <c r="C3" s="123" t="s">
        <v>0</v>
      </c>
      <c r="D3" s="124"/>
      <c r="E3" s="125" t="s">
        <v>1</v>
      </c>
      <c r="F3" s="126"/>
      <c r="G3" s="123" t="s">
        <v>2</v>
      </c>
      <c r="H3" s="124"/>
      <c r="I3" s="125" t="s">
        <v>3</v>
      </c>
      <c r="J3" s="126"/>
      <c r="K3" s="123" t="s">
        <v>13</v>
      </c>
      <c r="L3" s="124"/>
      <c r="M3" s="125" t="s">
        <v>4</v>
      </c>
      <c r="N3" s="126"/>
      <c r="O3" s="123" t="s">
        <v>5</v>
      </c>
      <c r="P3" s="124"/>
      <c r="Q3" s="125" t="s">
        <v>6</v>
      </c>
      <c r="R3" s="126"/>
      <c r="S3" s="123" t="s">
        <v>7</v>
      </c>
      <c r="T3" s="124"/>
      <c r="U3" s="125" t="s">
        <v>14</v>
      </c>
      <c r="V3" s="126"/>
      <c r="W3" s="123" t="s">
        <v>8</v>
      </c>
      <c r="X3" s="124"/>
      <c r="Y3" s="123" t="s">
        <v>15</v>
      </c>
      <c r="Z3" s="124"/>
      <c r="AA3" s="74"/>
      <c r="AB3" s="74"/>
      <c r="AC3" s="123" t="s">
        <v>0</v>
      </c>
      <c r="AD3" s="124"/>
      <c r="AE3" s="125" t="s">
        <v>1</v>
      </c>
      <c r="AF3" s="126"/>
      <c r="AG3" s="123" t="s">
        <v>2</v>
      </c>
      <c r="AH3" s="124"/>
      <c r="AI3" s="125" t="s">
        <v>3</v>
      </c>
      <c r="AJ3" s="126"/>
      <c r="AK3" s="123" t="s">
        <v>13</v>
      </c>
      <c r="AL3" s="124"/>
      <c r="AM3" s="125" t="s">
        <v>4</v>
      </c>
      <c r="AN3" s="126"/>
      <c r="AO3" s="123" t="s">
        <v>5</v>
      </c>
      <c r="AP3" s="124"/>
      <c r="AQ3" s="125" t="s">
        <v>6</v>
      </c>
      <c r="AR3" s="126"/>
      <c r="AS3" s="123" t="s">
        <v>7</v>
      </c>
      <c r="AT3" s="124"/>
      <c r="AU3" s="125" t="s">
        <v>14</v>
      </c>
      <c r="AV3" s="126"/>
      <c r="AW3" s="123" t="s">
        <v>8</v>
      </c>
      <c r="AX3" s="124"/>
      <c r="AY3" s="123" t="s">
        <v>15</v>
      </c>
      <c r="AZ3" s="124"/>
      <c r="BA3" s="74"/>
      <c r="BB3" s="74"/>
    </row>
    <row r="4" spans="1:54" ht="17" thickTop="1">
      <c r="A4" s="46" t="s">
        <v>11</v>
      </c>
      <c r="B4" s="47" t="s">
        <v>12</v>
      </c>
      <c r="C4" s="23" t="s">
        <v>9</v>
      </c>
      <c r="D4" s="59" t="s">
        <v>10</v>
      </c>
      <c r="E4" s="23" t="s">
        <v>9</v>
      </c>
      <c r="F4" s="59" t="s">
        <v>10</v>
      </c>
      <c r="G4" s="19" t="s">
        <v>9</v>
      </c>
      <c r="H4" s="60" t="s">
        <v>10</v>
      </c>
      <c r="I4" s="23" t="s">
        <v>9</v>
      </c>
      <c r="J4" s="59" t="s">
        <v>10</v>
      </c>
      <c r="K4" s="19" t="s">
        <v>9</v>
      </c>
      <c r="L4" s="60" t="s">
        <v>10</v>
      </c>
      <c r="M4" s="23" t="s">
        <v>9</v>
      </c>
      <c r="N4" s="59" t="s">
        <v>10</v>
      </c>
      <c r="O4" s="19" t="s">
        <v>9</v>
      </c>
      <c r="P4" s="60" t="s">
        <v>10</v>
      </c>
      <c r="Q4" s="23" t="s">
        <v>9</v>
      </c>
      <c r="R4" s="59" t="s">
        <v>10</v>
      </c>
      <c r="S4" s="19" t="s">
        <v>9</v>
      </c>
      <c r="T4" s="60" t="s">
        <v>10</v>
      </c>
      <c r="U4" s="23" t="s">
        <v>9</v>
      </c>
      <c r="V4" s="59" t="s">
        <v>10</v>
      </c>
      <c r="W4" s="19" t="s">
        <v>9</v>
      </c>
      <c r="X4" s="60" t="s">
        <v>10</v>
      </c>
      <c r="Y4" s="23" t="s">
        <v>9</v>
      </c>
      <c r="Z4" s="59" t="s">
        <v>10</v>
      </c>
      <c r="AA4" s="23" t="s">
        <v>9</v>
      </c>
      <c r="AB4" s="59" t="s">
        <v>10</v>
      </c>
      <c r="AC4" s="23" t="s">
        <v>9</v>
      </c>
      <c r="AD4" s="59" t="s">
        <v>10</v>
      </c>
      <c r="AE4" s="23" t="s">
        <v>9</v>
      </c>
      <c r="AF4" s="59" t="s">
        <v>10</v>
      </c>
      <c r="AG4" s="19" t="s">
        <v>9</v>
      </c>
      <c r="AH4" s="60" t="s">
        <v>10</v>
      </c>
      <c r="AI4" s="23" t="s">
        <v>9</v>
      </c>
      <c r="AJ4" s="59" t="s">
        <v>10</v>
      </c>
      <c r="AK4" s="19" t="s">
        <v>9</v>
      </c>
      <c r="AL4" s="60" t="s">
        <v>10</v>
      </c>
      <c r="AM4" s="23" t="s">
        <v>9</v>
      </c>
      <c r="AN4" s="59" t="s">
        <v>10</v>
      </c>
      <c r="AO4" s="19" t="s">
        <v>9</v>
      </c>
      <c r="AP4" s="60" t="s">
        <v>10</v>
      </c>
      <c r="AQ4" s="23" t="s">
        <v>9</v>
      </c>
      <c r="AR4" s="59" t="s">
        <v>10</v>
      </c>
      <c r="AS4" s="19" t="s">
        <v>9</v>
      </c>
      <c r="AT4" s="60" t="s">
        <v>10</v>
      </c>
      <c r="AU4" s="23" t="s">
        <v>9</v>
      </c>
      <c r="AV4" s="59" t="s">
        <v>10</v>
      </c>
      <c r="AW4" s="19" t="s">
        <v>9</v>
      </c>
      <c r="AX4" s="60" t="s">
        <v>10</v>
      </c>
      <c r="AY4" s="23" t="s">
        <v>9</v>
      </c>
      <c r="AZ4" s="59" t="s">
        <v>10</v>
      </c>
      <c r="BA4" s="23" t="s">
        <v>9</v>
      </c>
      <c r="BB4" s="59" t="s">
        <v>10</v>
      </c>
    </row>
    <row r="5" spans="1:54">
      <c r="A5" s="83" t="str">
        <f>IF('Labor - effort'!A5&lt;&gt;"",'Labor - effort'!A5,"")</f>
        <v>Amy Fisher</v>
      </c>
      <c r="B5" s="84" t="str">
        <f>IF('Labor - effort'!B5&lt;&gt;"",'Labor - effort'!B5,"")</f>
        <v>Accounting</v>
      </c>
      <c r="C5" s="85">
        <f>_xlfn.IFNA('Labor - effort'!C5*VLOOKUP('Labor - cost'!$B5,rates!$A:$B,2,0),"")</f>
        <v>2800</v>
      </c>
      <c r="D5" s="86">
        <f>_xlfn.IFNA('Labor - effort'!D5*VLOOKUP('Labor - cost'!$B5,rates!$A:$B,2,0),"")</f>
        <v>3150</v>
      </c>
      <c r="E5" s="85">
        <f>_xlfn.IFNA('Labor - effort'!E5*VLOOKUP('Labor - cost'!$B5,rates!$A:$B,2,0),"")</f>
        <v>4200</v>
      </c>
      <c r="F5" s="86">
        <f>_xlfn.IFNA('Labor - effort'!F5*VLOOKUP('Labor - cost'!$B5,rates!$A:$B,2,0),"")</f>
        <v>2100</v>
      </c>
      <c r="G5" s="85">
        <f>_xlfn.IFNA('Labor - effort'!G5*VLOOKUP('Labor - cost'!$B5,rates!$A:$B,2,0),"")</f>
        <v>1400</v>
      </c>
      <c r="H5" s="86">
        <f>_xlfn.IFNA('Labor - effort'!H5*VLOOKUP('Labor - cost'!$B5,rates!$A:$B,2,0),"")</f>
        <v>0</v>
      </c>
      <c r="I5" s="85">
        <f>_xlfn.IFNA('Labor - effort'!I5*VLOOKUP('Labor - cost'!$B5,rates!$A:$B,2,0),"")</f>
        <v>3500</v>
      </c>
      <c r="J5" s="86">
        <f>_xlfn.IFNA('Labor - effort'!J5*VLOOKUP('Labor - cost'!$B5,rates!$A:$B,2,0),"")</f>
        <v>0</v>
      </c>
      <c r="K5" s="85">
        <f>_xlfn.IFNA('Labor - effort'!K5*VLOOKUP('Labor - cost'!$B5,rates!$A:$B,2,0),"")</f>
        <v>2100</v>
      </c>
      <c r="L5" s="86">
        <f>_xlfn.IFNA('Labor - effort'!L5*VLOOKUP('Labor - cost'!$B5,rates!$A:$B,2,0),"")</f>
        <v>0</v>
      </c>
      <c r="M5" s="85">
        <f>_xlfn.IFNA('Labor - effort'!M5*VLOOKUP('Labor - cost'!$B5,rates!$A:$B,2,0),"")</f>
        <v>2800</v>
      </c>
      <c r="N5" s="86">
        <f>_xlfn.IFNA('Labor - effort'!N5*VLOOKUP('Labor - cost'!$B5,rates!$A:$B,2,0),"")</f>
        <v>0</v>
      </c>
      <c r="O5" s="85">
        <f>_xlfn.IFNA('Labor - effort'!O5*VLOOKUP('Labor - cost'!$B5,rates!$A:$B,2,0),"")</f>
        <v>700</v>
      </c>
      <c r="P5" s="86">
        <f>_xlfn.IFNA('Labor - effort'!P5*VLOOKUP('Labor - cost'!$B5,rates!$A:$B,2,0),"")</f>
        <v>0</v>
      </c>
      <c r="Q5" s="85">
        <f>_xlfn.IFNA('Labor - effort'!Q5*VLOOKUP('Labor - cost'!$B5,rates!$A:$B,2,0),"")</f>
        <v>700</v>
      </c>
      <c r="R5" s="86">
        <f>_xlfn.IFNA('Labor - effort'!R5*VLOOKUP('Labor - cost'!$B5,rates!$A:$B,2,0),"")</f>
        <v>0</v>
      </c>
      <c r="S5" s="85">
        <f>_xlfn.IFNA('Labor - effort'!S5*VLOOKUP('Labor - cost'!$B5,rates!$A:$B,2,0),"")</f>
        <v>2100</v>
      </c>
      <c r="T5" s="86">
        <f>_xlfn.IFNA('Labor - effort'!T5*VLOOKUP('Labor - cost'!$B5,rates!$A:$B,2,0),"")</f>
        <v>0</v>
      </c>
      <c r="U5" s="85">
        <f>_xlfn.IFNA('Labor - effort'!U5*VLOOKUP('Labor - cost'!$B5,rates!$A:$B,2,0),"")</f>
        <v>2800</v>
      </c>
      <c r="V5" s="86">
        <f>_xlfn.IFNA('Labor - effort'!V5*VLOOKUP('Labor - cost'!$B5,rates!$A:$B,2,0),"")</f>
        <v>0</v>
      </c>
      <c r="W5" s="85">
        <f>_xlfn.IFNA('Labor - effort'!W5*VLOOKUP('Labor - cost'!$B5,rates!$A:$B,2,0),"")</f>
        <v>700</v>
      </c>
      <c r="X5" s="86">
        <f>_xlfn.IFNA('Labor - effort'!X5*VLOOKUP('Labor - cost'!$B5,rates!$A:$B,2,0),"")</f>
        <v>0</v>
      </c>
      <c r="Y5" s="85">
        <f>_xlfn.IFNA('Labor - effort'!Y5*VLOOKUP('Labor - cost'!$B5,rates!$A:$B,2,0),"")</f>
        <v>0</v>
      </c>
      <c r="Z5" s="86">
        <f>_xlfn.IFNA('Labor - effort'!Z5*VLOOKUP('Labor - cost'!$B5,rates!$A:$B,2,0),"")</f>
        <v>0</v>
      </c>
      <c r="AA5" s="76">
        <f>SUMIF(C$4:Z$4,"Plan",C5:Z5)</f>
        <v>23800</v>
      </c>
      <c r="AB5" s="77">
        <f>SUMIF(C$4:Z$4,"Actual",C5:Z5)</f>
        <v>5250</v>
      </c>
      <c r="AC5" s="85">
        <f>_xlfn.IFNA('Labor - effort'!AC5*VLOOKUP('Labor - cost'!$B5,rates!$A:$B,2,0),"")</f>
        <v>1400</v>
      </c>
      <c r="AD5" s="86">
        <f>_xlfn.IFNA('Labor - effort'!AD5*VLOOKUP('Labor - cost'!$B5,rates!$A:$B,2,0),"")</f>
        <v>700</v>
      </c>
      <c r="AE5" s="85">
        <f>_xlfn.IFNA('Labor - effort'!AE5*VLOOKUP('Labor - cost'!$B5,rates!$A:$B,2,0),"")</f>
        <v>1400</v>
      </c>
      <c r="AF5" s="86">
        <f>_xlfn.IFNA('Labor - effort'!AF5*VLOOKUP('Labor - cost'!$B5,rates!$A:$B,2,0),"")</f>
        <v>0</v>
      </c>
      <c r="AG5" s="85">
        <f>_xlfn.IFNA('Labor - effort'!AG5*VLOOKUP('Labor - cost'!$B5,rates!$A:$B,2,0),"")</f>
        <v>0</v>
      </c>
      <c r="AH5" s="86">
        <f>_xlfn.IFNA('Labor - effort'!AH5*VLOOKUP('Labor - cost'!$B5,rates!$A:$B,2,0),"")</f>
        <v>0</v>
      </c>
      <c r="AI5" s="85">
        <f>_xlfn.IFNA('Labor - effort'!AI5*VLOOKUP('Labor - cost'!$B5,rates!$A:$B,2,0),"")</f>
        <v>0</v>
      </c>
      <c r="AJ5" s="86">
        <f>_xlfn.IFNA('Labor - effort'!AJ5*VLOOKUP('Labor - cost'!$B5,rates!$A:$B,2,0),"")</f>
        <v>0</v>
      </c>
      <c r="AK5" s="85">
        <f>_xlfn.IFNA('Labor - effort'!AK5*VLOOKUP('Labor - cost'!$B5,rates!$A:$B,2,0),"")</f>
        <v>0</v>
      </c>
      <c r="AL5" s="86">
        <f>_xlfn.IFNA('Labor - effort'!AL5*VLOOKUP('Labor - cost'!$B5,rates!$A:$B,2,0),"")</f>
        <v>0</v>
      </c>
      <c r="AM5" s="85">
        <f>_xlfn.IFNA('Labor - effort'!AM5*VLOOKUP('Labor - cost'!$B5,rates!$A:$B,2,0),"")</f>
        <v>0</v>
      </c>
      <c r="AN5" s="86">
        <f>_xlfn.IFNA('Labor - effort'!AN5*VLOOKUP('Labor - cost'!$B5,rates!$A:$B,2,0),"")</f>
        <v>0</v>
      </c>
      <c r="AO5" s="85">
        <f>_xlfn.IFNA('Labor - effort'!AO5*VLOOKUP('Labor - cost'!$B5,rates!$A:$B,2,0),"")</f>
        <v>0</v>
      </c>
      <c r="AP5" s="86">
        <f>_xlfn.IFNA('Labor - effort'!AP5*VLOOKUP('Labor - cost'!$B5,rates!$A:$B,2,0),"")</f>
        <v>0</v>
      </c>
      <c r="AQ5" s="85">
        <f>_xlfn.IFNA('Labor - effort'!AQ5*VLOOKUP('Labor - cost'!$B5,rates!$A:$B,2,0),"")</f>
        <v>0</v>
      </c>
      <c r="AR5" s="86">
        <f>_xlfn.IFNA('Labor - effort'!AR5*VLOOKUP('Labor - cost'!$B5,rates!$A:$B,2,0),"")</f>
        <v>0</v>
      </c>
      <c r="AS5" s="85">
        <f>_xlfn.IFNA('Labor - effort'!AS5*VLOOKUP('Labor - cost'!$B5,rates!$A:$B,2,0),"")</f>
        <v>0</v>
      </c>
      <c r="AT5" s="86">
        <f>_xlfn.IFNA('Labor - effort'!AT5*VLOOKUP('Labor - cost'!$B5,rates!$A:$B,2,0),"")</f>
        <v>0</v>
      </c>
      <c r="AU5" s="85">
        <f>_xlfn.IFNA('Labor - effort'!AU5*VLOOKUP('Labor - cost'!$B5,rates!$A:$B,2,0),"")</f>
        <v>0</v>
      </c>
      <c r="AV5" s="86">
        <f>_xlfn.IFNA('Labor - effort'!AV5*VLOOKUP('Labor - cost'!$B5,rates!$A:$B,2,0),"")</f>
        <v>0</v>
      </c>
      <c r="AW5" s="85">
        <f>_xlfn.IFNA('Labor - effort'!AW5*VLOOKUP('Labor - cost'!$B5,rates!$A:$B,2,0),"")</f>
        <v>0</v>
      </c>
      <c r="AX5" s="86">
        <f>_xlfn.IFNA('Labor - effort'!AX5*VLOOKUP('Labor - cost'!$B5,rates!$A:$B,2,0),"")</f>
        <v>0</v>
      </c>
      <c r="AY5" s="85">
        <f>_xlfn.IFNA('Labor - effort'!AY5*VLOOKUP('Labor - cost'!$B5,rates!$A:$B,2,0),"")</f>
        <v>0</v>
      </c>
      <c r="AZ5" s="86">
        <f>_xlfn.IFNA('Labor - effort'!AZ5*VLOOKUP('Labor - cost'!$B5,rates!$A:$B,2,0),"")</f>
        <v>0</v>
      </c>
      <c r="BA5" s="76">
        <f>SUMIF(AC$4:AZ$4,"Plan",AC5:AZ5)</f>
        <v>2800</v>
      </c>
      <c r="BB5" s="77">
        <f>SUMIF(AC$4:AZ$4,"Actual",AC5:AZ5)</f>
        <v>700</v>
      </c>
    </row>
    <row r="6" spans="1:54">
      <c r="A6" s="83" t="str">
        <f>IF('Labor - effort'!A6&lt;&gt;"",'Labor - effort'!A6,"")</f>
        <v>John Smith</v>
      </c>
      <c r="B6" s="84" t="str">
        <f>IF('Labor - effort'!B6&lt;&gt;"",'Labor - effort'!B6,"")</f>
        <v>Sales</v>
      </c>
      <c r="C6" s="85">
        <f>_xlfn.IFNA('Labor - effort'!C6*VLOOKUP('Labor - cost'!$B6,rates!$A:$B,2,0),"")</f>
        <v>4200</v>
      </c>
      <c r="D6" s="86">
        <f>_xlfn.IFNA('Labor - effort'!D6*VLOOKUP('Labor - cost'!$B6,rates!$A:$B,2,0),"")</f>
        <v>4900</v>
      </c>
      <c r="E6" s="85">
        <f>_xlfn.IFNA('Labor - effort'!E6*VLOOKUP('Labor - cost'!$B6,rates!$A:$B,2,0),"")</f>
        <v>1400</v>
      </c>
      <c r="F6" s="86">
        <f>_xlfn.IFNA('Labor - effort'!F6*VLOOKUP('Labor - cost'!$B6,rates!$A:$B,2,0),"")</f>
        <v>700</v>
      </c>
      <c r="G6" s="85">
        <f>_xlfn.IFNA('Labor - effort'!G6*VLOOKUP('Labor - cost'!$B6,rates!$A:$B,2,0),"")</f>
        <v>1400</v>
      </c>
      <c r="H6" s="86">
        <f>_xlfn.IFNA('Labor - effort'!H6*VLOOKUP('Labor - cost'!$B6,rates!$A:$B,2,0),"")</f>
        <v>0</v>
      </c>
      <c r="I6" s="85">
        <f>_xlfn.IFNA('Labor - effort'!I6*VLOOKUP('Labor - cost'!$B6,rates!$A:$B,2,0),"")</f>
        <v>2100</v>
      </c>
      <c r="J6" s="86">
        <f>_xlfn.IFNA('Labor - effort'!J6*VLOOKUP('Labor - cost'!$B6,rates!$A:$B,2,0),"")</f>
        <v>0</v>
      </c>
      <c r="K6" s="85">
        <f>_xlfn.IFNA('Labor - effort'!K6*VLOOKUP('Labor - cost'!$B6,rates!$A:$B,2,0),"")</f>
        <v>3500</v>
      </c>
      <c r="L6" s="86">
        <f>_xlfn.IFNA('Labor - effort'!L6*VLOOKUP('Labor - cost'!$B6,rates!$A:$B,2,0),"")</f>
        <v>0</v>
      </c>
      <c r="M6" s="85">
        <f>_xlfn.IFNA('Labor - effort'!M6*VLOOKUP('Labor - cost'!$B6,rates!$A:$B,2,0),"")</f>
        <v>700</v>
      </c>
      <c r="N6" s="86">
        <f>_xlfn.IFNA('Labor - effort'!N6*VLOOKUP('Labor - cost'!$B6,rates!$A:$B,2,0),"")</f>
        <v>0</v>
      </c>
      <c r="O6" s="85">
        <f>_xlfn.IFNA('Labor - effort'!O6*VLOOKUP('Labor - cost'!$B6,rates!$A:$B,2,0),"")</f>
        <v>700</v>
      </c>
      <c r="P6" s="86">
        <f>_xlfn.IFNA('Labor - effort'!P6*VLOOKUP('Labor - cost'!$B6,rates!$A:$B,2,0),"")</f>
        <v>0</v>
      </c>
      <c r="Q6" s="85">
        <f>_xlfn.IFNA('Labor - effort'!Q6*VLOOKUP('Labor - cost'!$B6,rates!$A:$B,2,0),"")</f>
        <v>700</v>
      </c>
      <c r="R6" s="86">
        <f>_xlfn.IFNA('Labor - effort'!R6*VLOOKUP('Labor - cost'!$B6,rates!$A:$B,2,0),"")</f>
        <v>0</v>
      </c>
      <c r="S6" s="85">
        <f>_xlfn.IFNA('Labor - effort'!S6*VLOOKUP('Labor - cost'!$B6,rates!$A:$B,2,0),"")</f>
        <v>700</v>
      </c>
      <c r="T6" s="86">
        <f>_xlfn.IFNA('Labor - effort'!T6*VLOOKUP('Labor - cost'!$B6,rates!$A:$B,2,0),"")</f>
        <v>0</v>
      </c>
      <c r="U6" s="85">
        <f>_xlfn.IFNA('Labor - effort'!U6*VLOOKUP('Labor - cost'!$B6,rates!$A:$B,2,0),"")</f>
        <v>700</v>
      </c>
      <c r="V6" s="86">
        <f>_xlfn.IFNA('Labor - effort'!V6*VLOOKUP('Labor - cost'!$B6,rates!$A:$B,2,0),"")</f>
        <v>0</v>
      </c>
      <c r="W6" s="85">
        <f>_xlfn.IFNA('Labor - effort'!W6*VLOOKUP('Labor - cost'!$B6,rates!$A:$B,2,0),"")</f>
        <v>0</v>
      </c>
      <c r="X6" s="86">
        <f>_xlfn.IFNA('Labor - effort'!X6*VLOOKUP('Labor - cost'!$B6,rates!$A:$B,2,0),"")</f>
        <v>0</v>
      </c>
      <c r="Y6" s="85">
        <f>_xlfn.IFNA('Labor - effort'!Y6*VLOOKUP('Labor - cost'!$B6,rates!$A:$B,2,0),"")</f>
        <v>700</v>
      </c>
      <c r="Z6" s="86">
        <f>_xlfn.IFNA('Labor - effort'!Z6*VLOOKUP('Labor - cost'!$B6,rates!$A:$B,2,0),"")</f>
        <v>0</v>
      </c>
      <c r="AA6" s="76">
        <f t="shared" ref="AA6:AA19" si="0">SUMIF(C$4:Z$4,"Plan",C6:Z6)</f>
        <v>16800</v>
      </c>
      <c r="AB6" s="77">
        <f t="shared" ref="AB6:AB19" si="1">SUMIF(C$4:Z$4,"Actual",C6:Z6)</f>
        <v>5600</v>
      </c>
      <c r="AC6" s="85">
        <f>_xlfn.IFNA('Labor - effort'!AC6*VLOOKUP('Labor - cost'!$B6,rates!$A:$B,2,0),"")</f>
        <v>0</v>
      </c>
      <c r="AD6" s="86">
        <f>_xlfn.IFNA('Labor - effort'!AD6*VLOOKUP('Labor - cost'!$B6,rates!$A:$B,2,0),"")</f>
        <v>0</v>
      </c>
      <c r="AE6" s="85">
        <f>_xlfn.IFNA('Labor - effort'!AE6*VLOOKUP('Labor - cost'!$B6,rates!$A:$B,2,0),"")</f>
        <v>0</v>
      </c>
      <c r="AF6" s="86">
        <f>_xlfn.IFNA('Labor - effort'!AF6*VLOOKUP('Labor - cost'!$B6,rates!$A:$B,2,0),"")</f>
        <v>0</v>
      </c>
      <c r="AG6" s="85">
        <f>_xlfn.IFNA('Labor - effort'!AG6*VLOOKUP('Labor - cost'!$B6,rates!$A:$B,2,0),"")</f>
        <v>0</v>
      </c>
      <c r="AH6" s="86">
        <f>_xlfn.IFNA('Labor - effort'!AH6*VLOOKUP('Labor - cost'!$B6,rates!$A:$B,2,0),"")</f>
        <v>0</v>
      </c>
      <c r="AI6" s="85">
        <f>_xlfn.IFNA('Labor - effort'!AI6*VLOOKUP('Labor - cost'!$B6,rates!$A:$B,2,0),"")</f>
        <v>0</v>
      </c>
      <c r="AJ6" s="86">
        <f>_xlfn.IFNA('Labor - effort'!AJ6*VLOOKUP('Labor - cost'!$B6,rates!$A:$B,2,0),"")</f>
        <v>0</v>
      </c>
      <c r="AK6" s="85">
        <f>_xlfn.IFNA('Labor - effort'!AK6*VLOOKUP('Labor - cost'!$B6,rates!$A:$B,2,0),"")</f>
        <v>0</v>
      </c>
      <c r="AL6" s="86">
        <f>_xlfn.IFNA('Labor - effort'!AL6*VLOOKUP('Labor - cost'!$B6,rates!$A:$B,2,0),"")</f>
        <v>0</v>
      </c>
      <c r="AM6" s="85">
        <f>_xlfn.IFNA('Labor - effort'!AM6*VLOOKUP('Labor - cost'!$B6,rates!$A:$B,2,0),"")</f>
        <v>0</v>
      </c>
      <c r="AN6" s="86">
        <f>_xlfn.IFNA('Labor - effort'!AN6*VLOOKUP('Labor - cost'!$B6,rates!$A:$B,2,0),"")</f>
        <v>0</v>
      </c>
      <c r="AO6" s="85">
        <f>_xlfn.IFNA('Labor - effort'!AO6*VLOOKUP('Labor - cost'!$B6,rates!$A:$B,2,0),"")</f>
        <v>0</v>
      </c>
      <c r="AP6" s="86">
        <f>_xlfn.IFNA('Labor - effort'!AP6*VLOOKUP('Labor - cost'!$B6,rates!$A:$B,2,0),"")</f>
        <v>0</v>
      </c>
      <c r="AQ6" s="85">
        <f>_xlfn.IFNA('Labor - effort'!AQ6*VLOOKUP('Labor - cost'!$B6,rates!$A:$B,2,0),"")</f>
        <v>0</v>
      </c>
      <c r="AR6" s="86">
        <f>_xlfn.IFNA('Labor - effort'!AR6*VLOOKUP('Labor - cost'!$B6,rates!$A:$B,2,0),"")</f>
        <v>0</v>
      </c>
      <c r="AS6" s="85">
        <f>_xlfn.IFNA('Labor - effort'!AS6*VLOOKUP('Labor - cost'!$B6,rates!$A:$B,2,0),"")</f>
        <v>0</v>
      </c>
      <c r="AT6" s="86">
        <f>_xlfn.IFNA('Labor - effort'!AT6*VLOOKUP('Labor - cost'!$B6,rates!$A:$B,2,0),"")</f>
        <v>0</v>
      </c>
      <c r="AU6" s="85">
        <f>_xlfn.IFNA('Labor - effort'!AU6*VLOOKUP('Labor - cost'!$B6,rates!$A:$B,2,0),"")</f>
        <v>0</v>
      </c>
      <c r="AV6" s="86">
        <f>_xlfn.IFNA('Labor - effort'!AV6*VLOOKUP('Labor - cost'!$B6,rates!$A:$B,2,0),"")</f>
        <v>0</v>
      </c>
      <c r="AW6" s="85">
        <f>_xlfn.IFNA('Labor - effort'!AW6*VLOOKUP('Labor - cost'!$B6,rates!$A:$B,2,0),"")</f>
        <v>0</v>
      </c>
      <c r="AX6" s="86">
        <f>_xlfn.IFNA('Labor - effort'!AX6*VLOOKUP('Labor - cost'!$B6,rates!$A:$B,2,0),"")</f>
        <v>0</v>
      </c>
      <c r="AY6" s="85">
        <f>_xlfn.IFNA('Labor - effort'!AY6*VLOOKUP('Labor - cost'!$B6,rates!$A:$B,2,0),"")</f>
        <v>0</v>
      </c>
      <c r="AZ6" s="86">
        <f>_xlfn.IFNA('Labor - effort'!AZ6*VLOOKUP('Labor - cost'!$B6,rates!$A:$B,2,0),"")</f>
        <v>0</v>
      </c>
      <c r="BA6" s="76">
        <f t="shared" ref="BA6:BA19" si="2">SUMIF(AC$4:AZ$4,"Plan",AC6:AZ6)</f>
        <v>0</v>
      </c>
      <c r="BB6" s="77">
        <f t="shared" ref="BB6:BB19" si="3">SUMIF(AC$4:AZ$4,"Actual",AC6:AZ6)</f>
        <v>0</v>
      </c>
    </row>
    <row r="7" spans="1:54">
      <c r="A7" s="83" t="str">
        <f>IF('Labor - effort'!A7&lt;&gt;"",'Labor - effort'!A7,"")</f>
        <v>Rebecca Clark</v>
      </c>
      <c r="B7" s="84" t="str">
        <f>IF('Labor - effort'!B7&lt;&gt;"",'Labor - effort'!B7,"")</f>
        <v>Maintenance</v>
      </c>
      <c r="C7" s="85">
        <f>_xlfn.IFNA('Labor - effort'!C7*VLOOKUP('Labor - cost'!$B7,rates!$A:$B,2,0),"")</f>
        <v>600</v>
      </c>
      <c r="D7" s="86">
        <f>_xlfn.IFNA('Labor - effort'!D7*VLOOKUP('Labor - cost'!$B7,rates!$A:$B,2,0),"")</f>
        <v>600</v>
      </c>
      <c r="E7" s="85">
        <f>_xlfn.IFNA('Labor - effort'!E7*VLOOKUP('Labor - cost'!$B7,rates!$A:$B,2,0),"")</f>
        <v>600</v>
      </c>
      <c r="F7" s="86">
        <f>_xlfn.IFNA('Labor - effort'!F7*VLOOKUP('Labor - cost'!$B7,rates!$A:$B,2,0),"")</f>
        <v>600</v>
      </c>
      <c r="G7" s="85">
        <f>_xlfn.IFNA('Labor - effort'!G7*VLOOKUP('Labor - cost'!$B7,rates!$A:$B,2,0),"")</f>
        <v>600</v>
      </c>
      <c r="H7" s="86">
        <f>_xlfn.IFNA('Labor - effort'!H7*VLOOKUP('Labor - cost'!$B7,rates!$A:$B,2,0),"")</f>
        <v>0</v>
      </c>
      <c r="I7" s="85">
        <f>_xlfn.IFNA('Labor - effort'!I7*VLOOKUP('Labor - cost'!$B7,rates!$A:$B,2,0),"")</f>
        <v>1200</v>
      </c>
      <c r="J7" s="86">
        <f>_xlfn.IFNA('Labor - effort'!J7*VLOOKUP('Labor - cost'!$B7,rates!$A:$B,2,0),"")</f>
        <v>0</v>
      </c>
      <c r="K7" s="85">
        <f>_xlfn.IFNA('Labor - effort'!K7*VLOOKUP('Labor - cost'!$B7,rates!$A:$B,2,0),"")</f>
        <v>600</v>
      </c>
      <c r="L7" s="86">
        <f>_xlfn.IFNA('Labor - effort'!L7*VLOOKUP('Labor - cost'!$B7,rates!$A:$B,2,0),"")</f>
        <v>0</v>
      </c>
      <c r="M7" s="85">
        <f>_xlfn.IFNA('Labor - effort'!M7*VLOOKUP('Labor - cost'!$B7,rates!$A:$B,2,0),"")</f>
        <v>600</v>
      </c>
      <c r="N7" s="86">
        <f>_xlfn.IFNA('Labor - effort'!N7*VLOOKUP('Labor - cost'!$B7,rates!$A:$B,2,0),"")</f>
        <v>0</v>
      </c>
      <c r="O7" s="85">
        <f>_xlfn.IFNA('Labor - effort'!O7*VLOOKUP('Labor - cost'!$B7,rates!$A:$B,2,0),"")</f>
        <v>1200</v>
      </c>
      <c r="P7" s="86">
        <f>_xlfn.IFNA('Labor - effort'!P7*VLOOKUP('Labor - cost'!$B7,rates!$A:$B,2,0),"")</f>
        <v>0</v>
      </c>
      <c r="Q7" s="85">
        <f>_xlfn.IFNA('Labor - effort'!Q7*VLOOKUP('Labor - cost'!$B7,rates!$A:$B,2,0),"")</f>
        <v>600</v>
      </c>
      <c r="R7" s="86">
        <f>_xlfn.IFNA('Labor - effort'!R7*VLOOKUP('Labor - cost'!$B7,rates!$A:$B,2,0),"")</f>
        <v>0</v>
      </c>
      <c r="S7" s="85">
        <f>_xlfn.IFNA('Labor - effort'!S7*VLOOKUP('Labor - cost'!$B7,rates!$A:$B,2,0),"")</f>
        <v>600</v>
      </c>
      <c r="T7" s="86">
        <f>_xlfn.IFNA('Labor - effort'!T7*VLOOKUP('Labor - cost'!$B7,rates!$A:$B,2,0),"")</f>
        <v>0</v>
      </c>
      <c r="U7" s="85">
        <f>_xlfn.IFNA('Labor - effort'!U7*VLOOKUP('Labor - cost'!$B7,rates!$A:$B,2,0),"")</f>
        <v>600</v>
      </c>
      <c r="V7" s="86">
        <f>_xlfn.IFNA('Labor - effort'!V7*VLOOKUP('Labor - cost'!$B7,rates!$A:$B,2,0),"")</f>
        <v>0</v>
      </c>
      <c r="W7" s="85">
        <f>_xlfn.IFNA('Labor - effort'!W7*VLOOKUP('Labor - cost'!$B7,rates!$A:$B,2,0),"")</f>
        <v>600</v>
      </c>
      <c r="X7" s="86">
        <f>_xlfn.IFNA('Labor - effort'!X7*VLOOKUP('Labor - cost'!$B7,rates!$A:$B,2,0),"")</f>
        <v>0</v>
      </c>
      <c r="Y7" s="85">
        <f>_xlfn.IFNA('Labor - effort'!Y7*VLOOKUP('Labor - cost'!$B7,rates!$A:$B,2,0),"")</f>
        <v>600</v>
      </c>
      <c r="Z7" s="86">
        <f>_xlfn.IFNA('Labor - effort'!Z7*VLOOKUP('Labor - cost'!$B7,rates!$A:$B,2,0),"")</f>
        <v>0</v>
      </c>
      <c r="AA7" s="76">
        <f t="shared" si="0"/>
        <v>8400</v>
      </c>
      <c r="AB7" s="77">
        <f t="shared" si="1"/>
        <v>1200</v>
      </c>
      <c r="AC7" s="85">
        <f>_xlfn.IFNA('Labor - effort'!AC7*VLOOKUP('Labor - cost'!$B7,rates!$A:$B,2,0),"")</f>
        <v>0</v>
      </c>
      <c r="AD7" s="86">
        <f>_xlfn.IFNA('Labor - effort'!AD7*VLOOKUP('Labor - cost'!$B7,rates!$A:$B,2,0),"")</f>
        <v>0</v>
      </c>
      <c r="AE7" s="85">
        <f>_xlfn.IFNA('Labor - effort'!AE7*VLOOKUP('Labor - cost'!$B7,rates!$A:$B,2,0),"")</f>
        <v>0</v>
      </c>
      <c r="AF7" s="86">
        <f>_xlfn.IFNA('Labor - effort'!AF7*VLOOKUP('Labor - cost'!$B7,rates!$A:$B,2,0),"")</f>
        <v>0</v>
      </c>
      <c r="AG7" s="85">
        <f>_xlfn.IFNA('Labor - effort'!AG7*VLOOKUP('Labor - cost'!$B7,rates!$A:$B,2,0),"")</f>
        <v>0</v>
      </c>
      <c r="AH7" s="86">
        <f>_xlfn.IFNA('Labor - effort'!AH7*VLOOKUP('Labor - cost'!$B7,rates!$A:$B,2,0),"")</f>
        <v>0</v>
      </c>
      <c r="AI7" s="85">
        <f>_xlfn.IFNA('Labor - effort'!AI7*VLOOKUP('Labor - cost'!$B7,rates!$A:$B,2,0),"")</f>
        <v>0</v>
      </c>
      <c r="AJ7" s="86">
        <f>_xlfn.IFNA('Labor - effort'!AJ7*VLOOKUP('Labor - cost'!$B7,rates!$A:$B,2,0),"")</f>
        <v>0</v>
      </c>
      <c r="AK7" s="85">
        <f>_xlfn.IFNA('Labor - effort'!AK7*VLOOKUP('Labor - cost'!$B7,rates!$A:$B,2,0),"")</f>
        <v>0</v>
      </c>
      <c r="AL7" s="86">
        <f>_xlfn.IFNA('Labor - effort'!AL7*VLOOKUP('Labor - cost'!$B7,rates!$A:$B,2,0),"")</f>
        <v>0</v>
      </c>
      <c r="AM7" s="85">
        <f>_xlfn.IFNA('Labor - effort'!AM7*VLOOKUP('Labor - cost'!$B7,rates!$A:$B,2,0),"")</f>
        <v>0</v>
      </c>
      <c r="AN7" s="86">
        <f>_xlfn.IFNA('Labor - effort'!AN7*VLOOKUP('Labor - cost'!$B7,rates!$A:$B,2,0),"")</f>
        <v>0</v>
      </c>
      <c r="AO7" s="85">
        <f>_xlfn.IFNA('Labor - effort'!AO7*VLOOKUP('Labor - cost'!$B7,rates!$A:$B,2,0),"")</f>
        <v>0</v>
      </c>
      <c r="AP7" s="86">
        <f>_xlfn.IFNA('Labor - effort'!AP7*VLOOKUP('Labor - cost'!$B7,rates!$A:$B,2,0),"")</f>
        <v>0</v>
      </c>
      <c r="AQ7" s="85">
        <f>_xlfn.IFNA('Labor - effort'!AQ7*VLOOKUP('Labor - cost'!$B7,rates!$A:$B,2,0),"")</f>
        <v>0</v>
      </c>
      <c r="AR7" s="86">
        <f>_xlfn.IFNA('Labor - effort'!AR7*VLOOKUP('Labor - cost'!$B7,rates!$A:$B,2,0),"")</f>
        <v>0</v>
      </c>
      <c r="AS7" s="85">
        <f>_xlfn.IFNA('Labor - effort'!AS7*VLOOKUP('Labor - cost'!$B7,rates!$A:$B,2,0),"")</f>
        <v>0</v>
      </c>
      <c r="AT7" s="86">
        <f>_xlfn.IFNA('Labor - effort'!AT7*VLOOKUP('Labor - cost'!$B7,rates!$A:$B,2,0),"")</f>
        <v>0</v>
      </c>
      <c r="AU7" s="85">
        <f>_xlfn.IFNA('Labor - effort'!AU7*VLOOKUP('Labor - cost'!$B7,rates!$A:$B,2,0),"")</f>
        <v>0</v>
      </c>
      <c r="AV7" s="86">
        <f>_xlfn.IFNA('Labor - effort'!AV7*VLOOKUP('Labor - cost'!$B7,rates!$A:$B,2,0),"")</f>
        <v>0</v>
      </c>
      <c r="AW7" s="85">
        <f>_xlfn.IFNA('Labor - effort'!AW7*VLOOKUP('Labor - cost'!$B7,rates!$A:$B,2,0),"")</f>
        <v>0</v>
      </c>
      <c r="AX7" s="86">
        <f>_xlfn.IFNA('Labor - effort'!AX7*VLOOKUP('Labor - cost'!$B7,rates!$A:$B,2,0),"")</f>
        <v>0</v>
      </c>
      <c r="AY7" s="85">
        <f>_xlfn.IFNA('Labor - effort'!AY7*VLOOKUP('Labor - cost'!$B7,rates!$A:$B,2,0),"")</f>
        <v>0</v>
      </c>
      <c r="AZ7" s="86">
        <f>_xlfn.IFNA('Labor - effort'!AZ7*VLOOKUP('Labor - cost'!$B7,rates!$A:$B,2,0),"")</f>
        <v>0</v>
      </c>
      <c r="BA7" s="76">
        <f t="shared" si="2"/>
        <v>0</v>
      </c>
      <c r="BB7" s="77">
        <f t="shared" si="3"/>
        <v>0</v>
      </c>
    </row>
    <row r="8" spans="1:54">
      <c r="A8" s="83" t="str">
        <f>IF('Labor - effort'!A8&lt;&gt;"",'Labor - effort'!A8,"")</f>
        <v/>
      </c>
      <c r="B8" s="84" t="str">
        <f>IF('Labor - effort'!B8&lt;&gt;"",'Labor - effort'!B8,"")</f>
        <v/>
      </c>
      <c r="C8" s="85" t="str">
        <f>_xlfn.IFNA('Labor - effort'!C8*VLOOKUP('Labor - cost'!$B8,rates!$A:$B,2,0),"")</f>
        <v/>
      </c>
      <c r="D8" s="86" t="str">
        <f>_xlfn.IFNA('Labor - effort'!D8*VLOOKUP('Labor - cost'!$B8,rates!$A:$B,2,0),"")</f>
        <v/>
      </c>
      <c r="E8" s="85" t="str">
        <f>_xlfn.IFNA('Labor - effort'!E8*VLOOKUP('Labor - cost'!$B8,rates!$A:$B,2,0),"")</f>
        <v/>
      </c>
      <c r="F8" s="86" t="str">
        <f>_xlfn.IFNA('Labor - effort'!F8*VLOOKUP('Labor - cost'!$B8,rates!$A:$B,2,0),"")</f>
        <v/>
      </c>
      <c r="G8" s="85" t="str">
        <f>_xlfn.IFNA('Labor - effort'!G8*VLOOKUP('Labor - cost'!$B8,rates!$A:$B,2,0),"")</f>
        <v/>
      </c>
      <c r="H8" s="86" t="str">
        <f>_xlfn.IFNA('Labor - effort'!H8*VLOOKUP('Labor - cost'!$B8,rates!$A:$B,2,0),"")</f>
        <v/>
      </c>
      <c r="I8" s="85" t="str">
        <f>_xlfn.IFNA('Labor - effort'!I8*VLOOKUP('Labor - cost'!$B8,rates!$A:$B,2,0),"")</f>
        <v/>
      </c>
      <c r="J8" s="86" t="str">
        <f>_xlfn.IFNA('Labor - effort'!J8*VLOOKUP('Labor - cost'!$B8,rates!$A:$B,2,0),"")</f>
        <v/>
      </c>
      <c r="K8" s="85" t="str">
        <f>_xlfn.IFNA('Labor - effort'!K8*VLOOKUP('Labor - cost'!$B8,rates!$A:$B,2,0),"")</f>
        <v/>
      </c>
      <c r="L8" s="86" t="str">
        <f>_xlfn.IFNA('Labor - effort'!L8*VLOOKUP('Labor - cost'!$B8,rates!$A:$B,2,0),"")</f>
        <v/>
      </c>
      <c r="M8" s="85" t="str">
        <f>_xlfn.IFNA('Labor - effort'!M8*VLOOKUP('Labor - cost'!$B8,rates!$A:$B,2,0),"")</f>
        <v/>
      </c>
      <c r="N8" s="86" t="str">
        <f>_xlfn.IFNA('Labor - effort'!N8*VLOOKUP('Labor - cost'!$B8,rates!$A:$B,2,0),"")</f>
        <v/>
      </c>
      <c r="O8" s="85" t="str">
        <f>_xlfn.IFNA('Labor - effort'!O8*VLOOKUP('Labor - cost'!$B8,rates!$A:$B,2,0),"")</f>
        <v/>
      </c>
      <c r="P8" s="86" t="str">
        <f>_xlfn.IFNA('Labor - effort'!P8*VLOOKUP('Labor - cost'!$B8,rates!$A:$B,2,0),"")</f>
        <v/>
      </c>
      <c r="Q8" s="85" t="str">
        <f>_xlfn.IFNA('Labor - effort'!Q8*VLOOKUP('Labor - cost'!$B8,rates!$A:$B,2,0),"")</f>
        <v/>
      </c>
      <c r="R8" s="86" t="str">
        <f>_xlfn.IFNA('Labor - effort'!R8*VLOOKUP('Labor - cost'!$B8,rates!$A:$B,2,0),"")</f>
        <v/>
      </c>
      <c r="S8" s="85" t="str">
        <f>_xlfn.IFNA('Labor - effort'!S8*VLOOKUP('Labor - cost'!$B8,rates!$A:$B,2,0),"")</f>
        <v/>
      </c>
      <c r="T8" s="86" t="str">
        <f>_xlfn.IFNA('Labor - effort'!T8*VLOOKUP('Labor - cost'!$B8,rates!$A:$B,2,0),"")</f>
        <v/>
      </c>
      <c r="U8" s="85" t="str">
        <f>_xlfn.IFNA('Labor - effort'!U8*VLOOKUP('Labor - cost'!$B8,rates!$A:$B,2,0),"")</f>
        <v/>
      </c>
      <c r="V8" s="86" t="str">
        <f>_xlfn.IFNA('Labor - effort'!V8*VLOOKUP('Labor - cost'!$B8,rates!$A:$B,2,0),"")</f>
        <v/>
      </c>
      <c r="W8" s="85" t="str">
        <f>_xlfn.IFNA('Labor - effort'!W8*VLOOKUP('Labor - cost'!$B8,rates!$A:$B,2,0),"")</f>
        <v/>
      </c>
      <c r="X8" s="86" t="str">
        <f>_xlfn.IFNA('Labor - effort'!X8*VLOOKUP('Labor - cost'!$B8,rates!$A:$B,2,0),"")</f>
        <v/>
      </c>
      <c r="Y8" s="85" t="str">
        <f>_xlfn.IFNA('Labor - effort'!Y8*VLOOKUP('Labor - cost'!$B8,rates!$A:$B,2,0),"")</f>
        <v/>
      </c>
      <c r="Z8" s="86" t="str">
        <f>_xlfn.IFNA('Labor - effort'!Z8*VLOOKUP('Labor - cost'!$B8,rates!$A:$B,2,0),"")</f>
        <v/>
      </c>
      <c r="AA8" s="76">
        <f t="shared" si="0"/>
        <v>0</v>
      </c>
      <c r="AB8" s="77">
        <f t="shared" si="1"/>
        <v>0</v>
      </c>
      <c r="AC8" s="85" t="str">
        <f>_xlfn.IFNA('Labor - effort'!AC8*VLOOKUP('Labor - cost'!$B8,rates!$A:$B,2,0),"")</f>
        <v/>
      </c>
      <c r="AD8" s="86" t="str">
        <f>_xlfn.IFNA('Labor - effort'!AD8*VLOOKUP('Labor - cost'!$B8,rates!$A:$B,2,0),"")</f>
        <v/>
      </c>
      <c r="AE8" s="85" t="str">
        <f>_xlfn.IFNA('Labor - effort'!AE8*VLOOKUP('Labor - cost'!$B8,rates!$A:$B,2,0),"")</f>
        <v/>
      </c>
      <c r="AF8" s="86" t="str">
        <f>_xlfn.IFNA('Labor - effort'!AF8*VLOOKUP('Labor - cost'!$B8,rates!$A:$B,2,0),"")</f>
        <v/>
      </c>
      <c r="AG8" s="85" t="str">
        <f>_xlfn.IFNA('Labor - effort'!AG8*VLOOKUP('Labor - cost'!$B8,rates!$A:$B,2,0),"")</f>
        <v/>
      </c>
      <c r="AH8" s="86" t="str">
        <f>_xlfn.IFNA('Labor - effort'!AH8*VLOOKUP('Labor - cost'!$B8,rates!$A:$B,2,0),"")</f>
        <v/>
      </c>
      <c r="AI8" s="85" t="str">
        <f>_xlfn.IFNA('Labor - effort'!AI8*VLOOKUP('Labor - cost'!$B8,rates!$A:$B,2,0),"")</f>
        <v/>
      </c>
      <c r="AJ8" s="86" t="str">
        <f>_xlfn.IFNA('Labor - effort'!AJ8*VLOOKUP('Labor - cost'!$B8,rates!$A:$B,2,0),"")</f>
        <v/>
      </c>
      <c r="AK8" s="85" t="str">
        <f>_xlfn.IFNA('Labor - effort'!AK8*VLOOKUP('Labor - cost'!$B8,rates!$A:$B,2,0),"")</f>
        <v/>
      </c>
      <c r="AL8" s="86" t="str">
        <f>_xlfn.IFNA('Labor - effort'!AL8*VLOOKUP('Labor - cost'!$B8,rates!$A:$B,2,0),"")</f>
        <v/>
      </c>
      <c r="AM8" s="85" t="str">
        <f>_xlfn.IFNA('Labor - effort'!AM8*VLOOKUP('Labor - cost'!$B8,rates!$A:$B,2,0),"")</f>
        <v/>
      </c>
      <c r="AN8" s="86" t="str">
        <f>_xlfn.IFNA('Labor - effort'!AN8*VLOOKUP('Labor - cost'!$B8,rates!$A:$B,2,0),"")</f>
        <v/>
      </c>
      <c r="AO8" s="85" t="str">
        <f>_xlfn.IFNA('Labor - effort'!AO8*VLOOKUP('Labor - cost'!$B8,rates!$A:$B,2,0),"")</f>
        <v/>
      </c>
      <c r="AP8" s="86" t="str">
        <f>_xlfn.IFNA('Labor - effort'!AP8*VLOOKUP('Labor - cost'!$B8,rates!$A:$B,2,0),"")</f>
        <v/>
      </c>
      <c r="AQ8" s="85" t="str">
        <f>_xlfn.IFNA('Labor - effort'!AQ8*VLOOKUP('Labor - cost'!$B8,rates!$A:$B,2,0),"")</f>
        <v/>
      </c>
      <c r="AR8" s="86" t="str">
        <f>_xlfn.IFNA('Labor - effort'!AR8*VLOOKUP('Labor - cost'!$B8,rates!$A:$B,2,0),"")</f>
        <v/>
      </c>
      <c r="AS8" s="85" t="str">
        <f>_xlfn.IFNA('Labor - effort'!AS8*VLOOKUP('Labor - cost'!$B8,rates!$A:$B,2,0),"")</f>
        <v/>
      </c>
      <c r="AT8" s="86" t="str">
        <f>_xlfn.IFNA('Labor - effort'!AT8*VLOOKUP('Labor - cost'!$B8,rates!$A:$B,2,0),"")</f>
        <v/>
      </c>
      <c r="AU8" s="85" t="str">
        <f>_xlfn.IFNA('Labor - effort'!AU8*VLOOKUP('Labor - cost'!$B8,rates!$A:$B,2,0),"")</f>
        <v/>
      </c>
      <c r="AV8" s="86" t="str">
        <f>_xlfn.IFNA('Labor - effort'!AV8*VLOOKUP('Labor - cost'!$B8,rates!$A:$B,2,0),"")</f>
        <v/>
      </c>
      <c r="AW8" s="85" t="str">
        <f>_xlfn.IFNA('Labor - effort'!AW8*VLOOKUP('Labor - cost'!$B8,rates!$A:$B,2,0),"")</f>
        <v/>
      </c>
      <c r="AX8" s="86" t="str">
        <f>_xlfn.IFNA('Labor - effort'!AX8*VLOOKUP('Labor - cost'!$B8,rates!$A:$B,2,0),"")</f>
        <v/>
      </c>
      <c r="AY8" s="85" t="str">
        <f>_xlfn.IFNA('Labor - effort'!AY8*VLOOKUP('Labor - cost'!$B8,rates!$A:$B,2,0),"")</f>
        <v/>
      </c>
      <c r="AZ8" s="86" t="str">
        <f>_xlfn.IFNA('Labor - effort'!AZ8*VLOOKUP('Labor - cost'!$B8,rates!$A:$B,2,0),"")</f>
        <v/>
      </c>
      <c r="BA8" s="76">
        <f t="shared" si="2"/>
        <v>0</v>
      </c>
      <c r="BB8" s="77">
        <f t="shared" si="3"/>
        <v>0</v>
      </c>
    </row>
    <row r="9" spans="1:54">
      <c r="A9" s="83" t="str">
        <f>IF('Labor - effort'!A9&lt;&gt;"",'Labor - effort'!A9,"")</f>
        <v/>
      </c>
      <c r="B9" s="84" t="str">
        <f>IF('Labor - effort'!B9&lt;&gt;"",'Labor - effort'!B9,"")</f>
        <v/>
      </c>
      <c r="C9" s="85" t="str">
        <f>_xlfn.IFNA('Labor - effort'!C9*VLOOKUP('Labor - cost'!$B9,rates!$A:$B,2,0),"")</f>
        <v/>
      </c>
      <c r="D9" s="86" t="str">
        <f>_xlfn.IFNA('Labor - effort'!D9*VLOOKUP('Labor - cost'!$B9,rates!$A:$B,2,0),"")</f>
        <v/>
      </c>
      <c r="E9" s="85" t="str">
        <f>_xlfn.IFNA('Labor - effort'!E9*VLOOKUP('Labor - cost'!$B9,rates!$A:$B,2,0),"")</f>
        <v/>
      </c>
      <c r="F9" s="86" t="str">
        <f>_xlfn.IFNA('Labor - effort'!F9*VLOOKUP('Labor - cost'!$B9,rates!$A:$B,2,0),"")</f>
        <v/>
      </c>
      <c r="G9" s="85" t="str">
        <f>_xlfn.IFNA('Labor - effort'!G9*VLOOKUP('Labor - cost'!$B9,rates!$A:$B,2,0),"")</f>
        <v/>
      </c>
      <c r="H9" s="86" t="str">
        <f>_xlfn.IFNA('Labor - effort'!H9*VLOOKUP('Labor - cost'!$B9,rates!$A:$B,2,0),"")</f>
        <v/>
      </c>
      <c r="I9" s="85" t="str">
        <f>_xlfn.IFNA('Labor - effort'!I9*VLOOKUP('Labor - cost'!$B9,rates!$A:$B,2,0),"")</f>
        <v/>
      </c>
      <c r="J9" s="86" t="str">
        <f>_xlfn.IFNA('Labor - effort'!J9*VLOOKUP('Labor - cost'!$B9,rates!$A:$B,2,0),"")</f>
        <v/>
      </c>
      <c r="K9" s="85" t="str">
        <f>_xlfn.IFNA('Labor - effort'!K9*VLOOKUP('Labor - cost'!$B9,rates!$A:$B,2,0),"")</f>
        <v/>
      </c>
      <c r="L9" s="86" t="str">
        <f>_xlfn.IFNA('Labor - effort'!L9*VLOOKUP('Labor - cost'!$B9,rates!$A:$B,2,0),"")</f>
        <v/>
      </c>
      <c r="M9" s="85" t="str">
        <f>_xlfn.IFNA('Labor - effort'!M9*VLOOKUP('Labor - cost'!$B9,rates!$A:$B,2,0),"")</f>
        <v/>
      </c>
      <c r="N9" s="86" t="str">
        <f>_xlfn.IFNA('Labor - effort'!N9*VLOOKUP('Labor - cost'!$B9,rates!$A:$B,2,0),"")</f>
        <v/>
      </c>
      <c r="O9" s="85" t="str">
        <f>_xlfn.IFNA('Labor - effort'!O9*VLOOKUP('Labor - cost'!$B9,rates!$A:$B,2,0),"")</f>
        <v/>
      </c>
      <c r="P9" s="86" t="str">
        <f>_xlfn.IFNA('Labor - effort'!P9*VLOOKUP('Labor - cost'!$B9,rates!$A:$B,2,0),"")</f>
        <v/>
      </c>
      <c r="Q9" s="85" t="str">
        <f>_xlfn.IFNA('Labor - effort'!Q9*VLOOKUP('Labor - cost'!$B9,rates!$A:$B,2,0),"")</f>
        <v/>
      </c>
      <c r="R9" s="86" t="str">
        <f>_xlfn.IFNA('Labor - effort'!R9*VLOOKUP('Labor - cost'!$B9,rates!$A:$B,2,0),"")</f>
        <v/>
      </c>
      <c r="S9" s="85" t="str">
        <f>_xlfn.IFNA('Labor - effort'!S9*VLOOKUP('Labor - cost'!$B9,rates!$A:$B,2,0),"")</f>
        <v/>
      </c>
      <c r="T9" s="86" t="str">
        <f>_xlfn.IFNA('Labor - effort'!T9*VLOOKUP('Labor - cost'!$B9,rates!$A:$B,2,0),"")</f>
        <v/>
      </c>
      <c r="U9" s="85" t="str">
        <f>_xlfn.IFNA('Labor - effort'!U9*VLOOKUP('Labor - cost'!$B9,rates!$A:$B,2,0),"")</f>
        <v/>
      </c>
      <c r="V9" s="86" t="str">
        <f>_xlfn.IFNA('Labor - effort'!V9*VLOOKUP('Labor - cost'!$B9,rates!$A:$B,2,0),"")</f>
        <v/>
      </c>
      <c r="W9" s="85" t="str">
        <f>_xlfn.IFNA('Labor - effort'!W9*VLOOKUP('Labor - cost'!$B9,rates!$A:$B,2,0),"")</f>
        <v/>
      </c>
      <c r="X9" s="86" t="str">
        <f>_xlfn.IFNA('Labor - effort'!X9*VLOOKUP('Labor - cost'!$B9,rates!$A:$B,2,0),"")</f>
        <v/>
      </c>
      <c r="Y9" s="85" t="str">
        <f>_xlfn.IFNA('Labor - effort'!Y9*VLOOKUP('Labor - cost'!$B9,rates!$A:$B,2,0),"")</f>
        <v/>
      </c>
      <c r="Z9" s="86" t="str">
        <f>_xlfn.IFNA('Labor - effort'!Z9*VLOOKUP('Labor - cost'!$B9,rates!$A:$B,2,0),"")</f>
        <v/>
      </c>
      <c r="AA9" s="76">
        <f t="shared" si="0"/>
        <v>0</v>
      </c>
      <c r="AB9" s="77">
        <f t="shared" si="1"/>
        <v>0</v>
      </c>
      <c r="AC9" s="85" t="str">
        <f>_xlfn.IFNA('Labor - effort'!AC9*VLOOKUP('Labor - cost'!$B9,rates!$A:$B,2,0),"")</f>
        <v/>
      </c>
      <c r="AD9" s="86" t="str">
        <f>_xlfn.IFNA('Labor - effort'!AD9*VLOOKUP('Labor - cost'!$B9,rates!$A:$B,2,0),"")</f>
        <v/>
      </c>
      <c r="AE9" s="85" t="str">
        <f>_xlfn.IFNA('Labor - effort'!AE9*VLOOKUP('Labor - cost'!$B9,rates!$A:$B,2,0),"")</f>
        <v/>
      </c>
      <c r="AF9" s="86" t="str">
        <f>_xlfn.IFNA('Labor - effort'!AF9*VLOOKUP('Labor - cost'!$B9,rates!$A:$B,2,0),"")</f>
        <v/>
      </c>
      <c r="AG9" s="85" t="str">
        <f>_xlfn.IFNA('Labor - effort'!AG9*VLOOKUP('Labor - cost'!$B9,rates!$A:$B,2,0),"")</f>
        <v/>
      </c>
      <c r="AH9" s="86" t="str">
        <f>_xlfn.IFNA('Labor - effort'!AH9*VLOOKUP('Labor - cost'!$B9,rates!$A:$B,2,0),"")</f>
        <v/>
      </c>
      <c r="AI9" s="85" t="str">
        <f>_xlfn.IFNA('Labor - effort'!AI9*VLOOKUP('Labor - cost'!$B9,rates!$A:$B,2,0),"")</f>
        <v/>
      </c>
      <c r="AJ9" s="86" t="str">
        <f>_xlfn.IFNA('Labor - effort'!AJ9*VLOOKUP('Labor - cost'!$B9,rates!$A:$B,2,0),"")</f>
        <v/>
      </c>
      <c r="AK9" s="85" t="str">
        <f>_xlfn.IFNA('Labor - effort'!AK9*VLOOKUP('Labor - cost'!$B9,rates!$A:$B,2,0),"")</f>
        <v/>
      </c>
      <c r="AL9" s="86" t="str">
        <f>_xlfn.IFNA('Labor - effort'!AL9*VLOOKUP('Labor - cost'!$B9,rates!$A:$B,2,0),"")</f>
        <v/>
      </c>
      <c r="AM9" s="85" t="str">
        <f>_xlfn.IFNA('Labor - effort'!AM9*VLOOKUP('Labor - cost'!$B9,rates!$A:$B,2,0),"")</f>
        <v/>
      </c>
      <c r="AN9" s="86" t="str">
        <f>_xlfn.IFNA('Labor - effort'!AN9*VLOOKUP('Labor - cost'!$B9,rates!$A:$B,2,0),"")</f>
        <v/>
      </c>
      <c r="AO9" s="85" t="str">
        <f>_xlfn.IFNA('Labor - effort'!AO9*VLOOKUP('Labor - cost'!$B9,rates!$A:$B,2,0),"")</f>
        <v/>
      </c>
      <c r="AP9" s="86" t="str">
        <f>_xlfn.IFNA('Labor - effort'!AP9*VLOOKUP('Labor - cost'!$B9,rates!$A:$B,2,0),"")</f>
        <v/>
      </c>
      <c r="AQ9" s="85" t="str">
        <f>_xlfn.IFNA('Labor - effort'!AQ9*VLOOKUP('Labor - cost'!$B9,rates!$A:$B,2,0),"")</f>
        <v/>
      </c>
      <c r="AR9" s="86" t="str">
        <f>_xlfn.IFNA('Labor - effort'!AR9*VLOOKUP('Labor - cost'!$B9,rates!$A:$B,2,0),"")</f>
        <v/>
      </c>
      <c r="AS9" s="85" t="str">
        <f>_xlfn.IFNA('Labor - effort'!AS9*VLOOKUP('Labor - cost'!$B9,rates!$A:$B,2,0),"")</f>
        <v/>
      </c>
      <c r="AT9" s="86" t="str">
        <f>_xlfn.IFNA('Labor - effort'!AT9*VLOOKUP('Labor - cost'!$B9,rates!$A:$B,2,0),"")</f>
        <v/>
      </c>
      <c r="AU9" s="85" t="str">
        <f>_xlfn.IFNA('Labor - effort'!AU9*VLOOKUP('Labor - cost'!$B9,rates!$A:$B,2,0),"")</f>
        <v/>
      </c>
      <c r="AV9" s="86" t="str">
        <f>_xlfn.IFNA('Labor - effort'!AV9*VLOOKUP('Labor - cost'!$B9,rates!$A:$B,2,0),"")</f>
        <v/>
      </c>
      <c r="AW9" s="85" t="str">
        <f>_xlfn.IFNA('Labor - effort'!AW9*VLOOKUP('Labor - cost'!$B9,rates!$A:$B,2,0),"")</f>
        <v/>
      </c>
      <c r="AX9" s="86" t="str">
        <f>_xlfn.IFNA('Labor - effort'!AX9*VLOOKUP('Labor - cost'!$B9,rates!$A:$B,2,0),"")</f>
        <v/>
      </c>
      <c r="AY9" s="85" t="str">
        <f>_xlfn.IFNA('Labor - effort'!AY9*VLOOKUP('Labor - cost'!$B9,rates!$A:$B,2,0),"")</f>
        <v/>
      </c>
      <c r="AZ9" s="86" t="str">
        <f>_xlfn.IFNA('Labor - effort'!AZ9*VLOOKUP('Labor - cost'!$B9,rates!$A:$B,2,0),"")</f>
        <v/>
      </c>
      <c r="BA9" s="76">
        <f t="shared" si="2"/>
        <v>0</v>
      </c>
      <c r="BB9" s="77">
        <f t="shared" si="3"/>
        <v>0</v>
      </c>
    </row>
    <row r="10" spans="1:54">
      <c r="A10" s="83" t="str">
        <f>IF('Labor - effort'!A10&lt;&gt;"",'Labor - effort'!A10,"")</f>
        <v>Thomas Henderson</v>
      </c>
      <c r="B10" s="84" t="str">
        <f>IF('Labor - effort'!B10&lt;&gt;"",'Labor - effort'!B10,"")</f>
        <v>EXTERNAL-Supersoft</v>
      </c>
      <c r="C10" s="85">
        <f>_xlfn.IFNA('Labor - effort'!C10*VLOOKUP('Labor - cost'!$B10,rates!$A:$B,2,0),"")</f>
        <v>2200</v>
      </c>
      <c r="D10" s="86">
        <f>_xlfn.IFNA('Labor - effort'!D10*VLOOKUP('Labor - cost'!$B10,rates!$A:$B,2,0),"")</f>
        <v>0</v>
      </c>
      <c r="E10" s="85">
        <f>_xlfn.IFNA('Labor - effort'!E10*VLOOKUP('Labor - cost'!$B10,rates!$A:$B,2,0),"")</f>
        <v>2200</v>
      </c>
      <c r="F10" s="86">
        <f>_xlfn.IFNA('Labor - effort'!F10*VLOOKUP('Labor - cost'!$B10,rates!$A:$B,2,0),"")</f>
        <v>0</v>
      </c>
      <c r="G10" s="85">
        <f>_xlfn.IFNA('Labor - effort'!G10*VLOOKUP('Labor - cost'!$B10,rates!$A:$B,2,0),"")</f>
        <v>4400</v>
      </c>
      <c r="H10" s="86">
        <f>_xlfn.IFNA('Labor - effort'!H10*VLOOKUP('Labor - cost'!$B10,rates!$A:$B,2,0),"")</f>
        <v>0</v>
      </c>
      <c r="I10" s="85">
        <f>_xlfn.IFNA('Labor - effort'!I10*VLOOKUP('Labor - cost'!$B10,rates!$A:$B,2,0),"")</f>
        <v>6600</v>
      </c>
      <c r="J10" s="86">
        <f>_xlfn.IFNA('Labor - effort'!J10*VLOOKUP('Labor - cost'!$B10,rates!$A:$B,2,0),"")</f>
        <v>0</v>
      </c>
      <c r="K10" s="85">
        <f>_xlfn.IFNA('Labor - effort'!K10*VLOOKUP('Labor - cost'!$B10,rates!$A:$B,2,0),"")</f>
        <v>2200</v>
      </c>
      <c r="L10" s="86">
        <f>_xlfn.IFNA('Labor - effort'!L10*VLOOKUP('Labor - cost'!$B10,rates!$A:$B,2,0),"")</f>
        <v>0</v>
      </c>
      <c r="M10" s="85">
        <f>_xlfn.IFNA('Labor - effort'!M10*VLOOKUP('Labor - cost'!$B10,rates!$A:$B,2,0),"")</f>
        <v>2200</v>
      </c>
      <c r="N10" s="86">
        <f>_xlfn.IFNA('Labor - effort'!N10*VLOOKUP('Labor - cost'!$B10,rates!$A:$B,2,0),"")</f>
        <v>0</v>
      </c>
      <c r="O10" s="85">
        <f>_xlfn.IFNA('Labor - effort'!O10*VLOOKUP('Labor - cost'!$B10,rates!$A:$B,2,0),"")</f>
        <v>2200</v>
      </c>
      <c r="P10" s="86">
        <f>_xlfn.IFNA('Labor - effort'!P10*VLOOKUP('Labor - cost'!$B10,rates!$A:$B,2,0),"")</f>
        <v>0</v>
      </c>
      <c r="Q10" s="85">
        <f>_xlfn.IFNA('Labor - effort'!Q10*VLOOKUP('Labor - cost'!$B10,rates!$A:$B,2,0),"")</f>
        <v>3300</v>
      </c>
      <c r="R10" s="86">
        <f>_xlfn.IFNA('Labor - effort'!R10*VLOOKUP('Labor - cost'!$B10,rates!$A:$B,2,0),"")</f>
        <v>0</v>
      </c>
      <c r="S10" s="85">
        <f>_xlfn.IFNA('Labor - effort'!S10*VLOOKUP('Labor - cost'!$B10,rates!$A:$B,2,0),"")</f>
        <v>1100</v>
      </c>
      <c r="T10" s="86">
        <f>_xlfn.IFNA('Labor - effort'!T10*VLOOKUP('Labor - cost'!$B10,rates!$A:$B,2,0),"")</f>
        <v>0</v>
      </c>
      <c r="U10" s="85">
        <f>_xlfn.IFNA('Labor - effort'!U10*VLOOKUP('Labor - cost'!$B10,rates!$A:$B,2,0),"")</f>
        <v>1100</v>
      </c>
      <c r="V10" s="86">
        <f>_xlfn.IFNA('Labor - effort'!V10*VLOOKUP('Labor - cost'!$B10,rates!$A:$B,2,0),"")</f>
        <v>0</v>
      </c>
      <c r="W10" s="85">
        <f>_xlfn.IFNA('Labor - effort'!W10*VLOOKUP('Labor - cost'!$B10,rates!$A:$B,2,0),"")</f>
        <v>3300</v>
      </c>
      <c r="X10" s="86">
        <f>_xlfn.IFNA('Labor - effort'!X10*VLOOKUP('Labor - cost'!$B10,rates!$A:$B,2,0),"")</f>
        <v>0</v>
      </c>
      <c r="Y10" s="85">
        <f>_xlfn.IFNA('Labor - effort'!Y10*VLOOKUP('Labor - cost'!$B10,rates!$A:$B,2,0),"")</f>
        <v>1100</v>
      </c>
      <c r="Z10" s="86">
        <f>_xlfn.IFNA('Labor - effort'!Z10*VLOOKUP('Labor - cost'!$B10,rates!$A:$B,2,0),"")</f>
        <v>0</v>
      </c>
      <c r="AA10" s="76">
        <f t="shared" si="0"/>
        <v>31900</v>
      </c>
      <c r="AB10" s="77">
        <f t="shared" si="1"/>
        <v>0</v>
      </c>
      <c r="AC10" s="85">
        <f>_xlfn.IFNA('Labor - effort'!AC10*VLOOKUP('Labor - cost'!$B10,rates!$A:$B,2,0),"")</f>
        <v>0</v>
      </c>
      <c r="AD10" s="86">
        <f>_xlfn.IFNA('Labor - effort'!AD10*VLOOKUP('Labor - cost'!$B10,rates!$A:$B,2,0),"")</f>
        <v>0</v>
      </c>
      <c r="AE10" s="85">
        <f>_xlfn.IFNA('Labor - effort'!AE10*VLOOKUP('Labor - cost'!$B10,rates!$A:$B,2,0),"")</f>
        <v>0</v>
      </c>
      <c r="AF10" s="86">
        <f>_xlfn.IFNA('Labor - effort'!AF10*VLOOKUP('Labor - cost'!$B10,rates!$A:$B,2,0),"")</f>
        <v>0</v>
      </c>
      <c r="AG10" s="85">
        <f>_xlfn.IFNA('Labor - effort'!AG10*VLOOKUP('Labor - cost'!$B10,rates!$A:$B,2,0),"")</f>
        <v>0</v>
      </c>
      <c r="AH10" s="86">
        <f>_xlfn.IFNA('Labor - effort'!AH10*VLOOKUP('Labor - cost'!$B10,rates!$A:$B,2,0),"")</f>
        <v>0</v>
      </c>
      <c r="AI10" s="85">
        <f>_xlfn.IFNA('Labor - effort'!AI10*VLOOKUP('Labor - cost'!$B10,rates!$A:$B,2,0),"")</f>
        <v>0</v>
      </c>
      <c r="AJ10" s="86">
        <f>_xlfn.IFNA('Labor - effort'!AJ10*VLOOKUP('Labor - cost'!$B10,rates!$A:$B,2,0),"")</f>
        <v>0</v>
      </c>
      <c r="AK10" s="85">
        <f>_xlfn.IFNA('Labor - effort'!AK10*VLOOKUP('Labor - cost'!$B10,rates!$A:$B,2,0),"")</f>
        <v>0</v>
      </c>
      <c r="AL10" s="86">
        <f>_xlfn.IFNA('Labor - effort'!AL10*VLOOKUP('Labor - cost'!$B10,rates!$A:$B,2,0),"")</f>
        <v>0</v>
      </c>
      <c r="AM10" s="85">
        <f>_xlfn.IFNA('Labor - effort'!AM10*VLOOKUP('Labor - cost'!$B10,rates!$A:$B,2,0),"")</f>
        <v>0</v>
      </c>
      <c r="AN10" s="86">
        <f>_xlfn.IFNA('Labor - effort'!AN10*VLOOKUP('Labor - cost'!$B10,rates!$A:$B,2,0),"")</f>
        <v>0</v>
      </c>
      <c r="AO10" s="85">
        <f>_xlfn.IFNA('Labor - effort'!AO10*VLOOKUP('Labor - cost'!$B10,rates!$A:$B,2,0),"")</f>
        <v>0</v>
      </c>
      <c r="AP10" s="86">
        <f>_xlfn.IFNA('Labor - effort'!AP10*VLOOKUP('Labor - cost'!$B10,rates!$A:$B,2,0),"")</f>
        <v>0</v>
      </c>
      <c r="AQ10" s="85">
        <f>_xlfn.IFNA('Labor - effort'!AQ10*VLOOKUP('Labor - cost'!$B10,rates!$A:$B,2,0),"")</f>
        <v>0</v>
      </c>
      <c r="AR10" s="86">
        <f>_xlfn.IFNA('Labor - effort'!AR10*VLOOKUP('Labor - cost'!$B10,rates!$A:$B,2,0),"")</f>
        <v>0</v>
      </c>
      <c r="AS10" s="85">
        <f>_xlfn.IFNA('Labor - effort'!AS10*VLOOKUP('Labor - cost'!$B10,rates!$A:$B,2,0),"")</f>
        <v>0</v>
      </c>
      <c r="AT10" s="86">
        <f>_xlfn.IFNA('Labor - effort'!AT10*VLOOKUP('Labor - cost'!$B10,rates!$A:$B,2,0),"")</f>
        <v>0</v>
      </c>
      <c r="AU10" s="85">
        <f>_xlfn.IFNA('Labor - effort'!AU10*VLOOKUP('Labor - cost'!$B10,rates!$A:$B,2,0),"")</f>
        <v>3300</v>
      </c>
      <c r="AV10" s="86">
        <f>_xlfn.IFNA('Labor - effort'!AV10*VLOOKUP('Labor - cost'!$B10,rates!$A:$B,2,0),"")</f>
        <v>2200</v>
      </c>
      <c r="AW10" s="85">
        <f>_xlfn.IFNA('Labor - effort'!AW10*VLOOKUP('Labor - cost'!$B10,rates!$A:$B,2,0),"")</f>
        <v>0</v>
      </c>
      <c r="AX10" s="86">
        <f>_xlfn.IFNA('Labor - effort'!AX10*VLOOKUP('Labor - cost'!$B10,rates!$A:$B,2,0),"")</f>
        <v>0</v>
      </c>
      <c r="AY10" s="85">
        <f>_xlfn.IFNA('Labor - effort'!AY10*VLOOKUP('Labor - cost'!$B10,rates!$A:$B,2,0),"")</f>
        <v>0</v>
      </c>
      <c r="AZ10" s="86">
        <f>_xlfn.IFNA('Labor - effort'!AZ10*VLOOKUP('Labor - cost'!$B10,rates!$A:$B,2,0),"")</f>
        <v>0</v>
      </c>
      <c r="BA10" s="76">
        <f t="shared" si="2"/>
        <v>3300</v>
      </c>
      <c r="BB10" s="77">
        <f t="shared" si="3"/>
        <v>2200</v>
      </c>
    </row>
    <row r="11" spans="1:54">
      <c r="A11" s="83" t="str">
        <f>IF('Labor - effort'!A11&lt;&gt;"",'Labor - effort'!A11,"")</f>
        <v/>
      </c>
      <c r="B11" s="84" t="str">
        <f>IF('Labor - effort'!B11&lt;&gt;"",'Labor - effort'!B11,"")</f>
        <v/>
      </c>
      <c r="C11" s="85" t="str">
        <f>_xlfn.IFNA('Labor - effort'!C11*VLOOKUP('Labor - cost'!$B11,rates!$A:$B,2,0),"")</f>
        <v/>
      </c>
      <c r="D11" s="86" t="str">
        <f>_xlfn.IFNA('Labor - effort'!D11*VLOOKUP('Labor - cost'!$B11,rates!$A:$B,2,0),"")</f>
        <v/>
      </c>
      <c r="E11" s="85" t="str">
        <f>_xlfn.IFNA('Labor - effort'!E11*VLOOKUP('Labor - cost'!$B11,rates!$A:$B,2,0),"")</f>
        <v/>
      </c>
      <c r="F11" s="86" t="str">
        <f>_xlfn.IFNA('Labor - effort'!F11*VLOOKUP('Labor - cost'!$B11,rates!$A:$B,2,0),"")</f>
        <v/>
      </c>
      <c r="G11" s="85" t="str">
        <f>_xlfn.IFNA('Labor - effort'!G11*VLOOKUP('Labor - cost'!$B11,rates!$A:$B,2,0),"")</f>
        <v/>
      </c>
      <c r="H11" s="86" t="str">
        <f>_xlfn.IFNA('Labor - effort'!H11*VLOOKUP('Labor - cost'!$B11,rates!$A:$B,2,0),"")</f>
        <v/>
      </c>
      <c r="I11" s="85" t="str">
        <f>_xlfn.IFNA('Labor - effort'!I11*VLOOKUP('Labor - cost'!$B11,rates!$A:$B,2,0),"")</f>
        <v/>
      </c>
      <c r="J11" s="86" t="str">
        <f>_xlfn.IFNA('Labor - effort'!J11*VLOOKUP('Labor - cost'!$B11,rates!$A:$B,2,0),"")</f>
        <v/>
      </c>
      <c r="K11" s="85" t="str">
        <f>_xlfn.IFNA('Labor - effort'!K11*VLOOKUP('Labor - cost'!$B11,rates!$A:$B,2,0),"")</f>
        <v/>
      </c>
      <c r="L11" s="86" t="str">
        <f>_xlfn.IFNA('Labor - effort'!L11*VLOOKUP('Labor - cost'!$B11,rates!$A:$B,2,0),"")</f>
        <v/>
      </c>
      <c r="M11" s="85" t="str">
        <f>_xlfn.IFNA('Labor - effort'!M11*VLOOKUP('Labor - cost'!$B11,rates!$A:$B,2,0),"")</f>
        <v/>
      </c>
      <c r="N11" s="86" t="str">
        <f>_xlfn.IFNA('Labor - effort'!N11*VLOOKUP('Labor - cost'!$B11,rates!$A:$B,2,0),"")</f>
        <v/>
      </c>
      <c r="O11" s="85" t="str">
        <f>_xlfn.IFNA('Labor - effort'!O11*VLOOKUP('Labor - cost'!$B11,rates!$A:$B,2,0),"")</f>
        <v/>
      </c>
      <c r="P11" s="86" t="str">
        <f>_xlfn.IFNA('Labor - effort'!P11*VLOOKUP('Labor - cost'!$B11,rates!$A:$B,2,0),"")</f>
        <v/>
      </c>
      <c r="Q11" s="85" t="str">
        <f>_xlfn.IFNA('Labor - effort'!Q11*VLOOKUP('Labor - cost'!$B11,rates!$A:$B,2,0),"")</f>
        <v/>
      </c>
      <c r="R11" s="86" t="str">
        <f>_xlfn.IFNA('Labor - effort'!R11*VLOOKUP('Labor - cost'!$B11,rates!$A:$B,2,0),"")</f>
        <v/>
      </c>
      <c r="S11" s="85" t="str">
        <f>_xlfn.IFNA('Labor - effort'!S11*VLOOKUP('Labor - cost'!$B11,rates!$A:$B,2,0),"")</f>
        <v/>
      </c>
      <c r="T11" s="86" t="str">
        <f>_xlfn.IFNA('Labor - effort'!T11*VLOOKUP('Labor - cost'!$B11,rates!$A:$B,2,0),"")</f>
        <v/>
      </c>
      <c r="U11" s="85" t="str">
        <f>_xlfn.IFNA('Labor - effort'!U11*VLOOKUP('Labor - cost'!$B11,rates!$A:$B,2,0),"")</f>
        <v/>
      </c>
      <c r="V11" s="86" t="str">
        <f>_xlfn.IFNA('Labor - effort'!V11*VLOOKUP('Labor - cost'!$B11,rates!$A:$B,2,0),"")</f>
        <v/>
      </c>
      <c r="W11" s="85" t="str">
        <f>_xlfn.IFNA('Labor - effort'!W11*VLOOKUP('Labor - cost'!$B11,rates!$A:$B,2,0),"")</f>
        <v/>
      </c>
      <c r="X11" s="86" t="str">
        <f>_xlfn.IFNA('Labor - effort'!X11*VLOOKUP('Labor - cost'!$B11,rates!$A:$B,2,0),"")</f>
        <v/>
      </c>
      <c r="Y11" s="85" t="str">
        <f>_xlfn.IFNA('Labor - effort'!Y11*VLOOKUP('Labor - cost'!$B11,rates!$A:$B,2,0),"")</f>
        <v/>
      </c>
      <c r="Z11" s="86" t="str">
        <f>_xlfn.IFNA('Labor - effort'!Z11*VLOOKUP('Labor - cost'!$B11,rates!$A:$B,2,0),"")</f>
        <v/>
      </c>
      <c r="AA11" s="76">
        <f t="shared" si="0"/>
        <v>0</v>
      </c>
      <c r="AB11" s="77">
        <f t="shared" si="1"/>
        <v>0</v>
      </c>
      <c r="AC11" s="85" t="str">
        <f>_xlfn.IFNA('Labor - effort'!AC11*VLOOKUP('Labor - cost'!$B11,rates!$A:$B,2,0),"")</f>
        <v/>
      </c>
      <c r="AD11" s="86" t="str">
        <f>_xlfn.IFNA('Labor - effort'!AD11*VLOOKUP('Labor - cost'!$B11,rates!$A:$B,2,0),"")</f>
        <v/>
      </c>
      <c r="AE11" s="85" t="str">
        <f>_xlfn.IFNA('Labor - effort'!AE11*VLOOKUP('Labor - cost'!$B11,rates!$A:$B,2,0),"")</f>
        <v/>
      </c>
      <c r="AF11" s="86" t="str">
        <f>_xlfn.IFNA('Labor - effort'!AF11*VLOOKUP('Labor - cost'!$B11,rates!$A:$B,2,0),"")</f>
        <v/>
      </c>
      <c r="AG11" s="85" t="str">
        <f>_xlfn.IFNA('Labor - effort'!AG11*VLOOKUP('Labor - cost'!$B11,rates!$A:$B,2,0),"")</f>
        <v/>
      </c>
      <c r="AH11" s="86" t="str">
        <f>_xlfn.IFNA('Labor - effort'!AH11*VLOOKUP('Labor - cost'!$B11,rates!$A:$B,2,0),"")</f>
        <v/>
      </c>
      <c r="AI11" s="85" t="str">
        <f>_xlfn.IFNA('Labor - effort'!AI11*VLOOKUP('Labor - cost'!$B11,rates!$A:$B,2,0),"")</f>
        <v/>
      </c>
      <c r="AJ11" s="86" t="str">
        <f>_xlfn.IFNA('Labor - effort'!AJ11*VLOOKUP('Labor - cost'!$B11,rates!$A:$B,2,0),"")</f>
        <v/>
      </c>
      <c r="AK11" s="85" t="str">
        <f>_xlfn.IFNA('Labor - effort'!AK11*VLOOKUP('Labor - cost'!$B11,rates!$A:$B,2,0),"")</f>
        <v/>
      </c>
      <c r="AL11" s="86" t="str">
        <f>_xlfn.IFNA('Labor - effort'!AL11*VLOOKUP('Labor - cost'!$B11,rates!$A:$B,2,0),"")</f>
        <v/>
      </c>
      <c r="AM11" s="85" t="str">
        <f>_xlfn.IFNA('Labor - effort'!AM11*VLOOKUP('Labor - cost'!$B11,rates!$A:$B,2,0),"")</f>
        <v/>
      </c>
      <c r="AN11" s="86" t="str">
        <f>_xlfn.IFNA('Labor - effort'!AN11*VLOOKUP('Labor - cost'!$B11,rates!$A:$B,2,0),"")</f>
        <v/>
      </c>
      <c r="AO11" s="85" t="str">
        <f>_xlfn.IFNA('Labor - effort'!AO11*VLOOKUP('Labor - cost'!$B11,rates!$A:$B,2,0),"")</f>
        <v/>
      </c>
      <c r="AP11" s="86" t="str">
        <f>_xlfn.IFNA('Labor - effort'!AP11*VLOOKUP('Labor - cost'!$B11,rates!$A:$B,2,0),"")</f>
        <v/>
      </c>
      <c r="AQ11" s="85" t="str">
        <f>_xlfn.IFNA('Labor - effort'!AQ11*VLOOKUP('Labor - cost'!$B11,rates!$A:$B,2,0),"")</f>
        <v/>
      </c>
      <c r="AR11" s="86" t="str">
        <f>_xlfn.IFNA('Labor - effort'!AR11*VLOOKUP('Labor - cost'!$B11,rates!$A:$B,2,0),"")</f>
        <v/>
      </c>
      <c r="AS11" s="85" t="str">
        <f>_xlfn.IFNA('Labor - effort'!AS11*VLOOKUP('Labor - cost'!$B11,rates!$A:$B,2,0),"")</f>
        <v/>
      </c>
      <c r="AT11" s="86" t="str">
        <f>_xlfn.IFNA('Labor - effort'!AT11*VLOOKUP('Labor - cost'!$B11,rates!$A:$B,2,0),"")</f>
        <v/>
      </c>
      <c r="AU11" s="85" t="str">
        <f>_xlfn.IFNA('Labor - effort'!AU11*VLOOKUP('Labor - cost'!$B11,rates!$A:$B,2,0),"")</f>
        <v/>
      </c>
      <c r="AV11" s="86" t="str">
        <f>_xlfn.IFNA('Labor - effort'!AV11*VLOOKUP('Labor - cost'!$B11,rates!$A:$B,2,0),"")</f>
        <v/>
      </c>
      <c r="AW11" s="85" t="str">
        <f>_xlfn.IFNA('Labor - effort'!AW11*VLOOKUP('Labor - cost'!$B11,rates!$A:$B,2,0),"")</f>
        <v/>
      </c>
      <c r="AX11" s="86" t="str">
        <f>_xlfn.IFNA('Labor - effort'!AX11*VLOOKUP('Labor - cost'!$B11,rates!$A:$B,2,0),"")</f>
        <v/>
      </c>
      <c r="AY11" s="85" t="str">
        <f>_xlfn.IFNA('Labor - effort'!AY11*VLOOKUP('Labor - cost'!$B11,rates!$A:$B,2,0),"")</f>
        <v/>
      </c>
      <c r="AZ11" s="86" t="str">
        <f>_xlfn.IFNA('Labor - effort'!AZ11*VLOOKUP('Labor - cost'!$B11,rates!$A:$B,2,0),"")</f>
        <v/>
      </c>
      <c r="BA11" s="76">
        <f t="shared" si="2"/>
        <v>0</v>
      </c>
      <c r="BB11" s="77">
        <f t="shared" si="3"/>
        <v>0</v>
      </c>
    </row>
    <row r="12" spans="1:54">
      <c r="A12" s="83" t="str">
        <f>IF('Labor - effort'!A12&lt;&gt;"",'Labor - effort'!A12,"")</f>
        <v/>
      </c>
      <c r="B12" s="84" t="str">
        <f>IF('Labor - effort'!B12&lt;&gt;"",'Labor - effort'!B12,"")</f>
        <v/>
      </c>
      <c r="C12" s="85" t="str">
        <f>_xlfn.IFNA('Labor - effort'!C12*VLOOKUP('Labor - cost'!$B12,rates!$A:$B,2,0),"")</f>
        <v/>
      </c>
      <c r="D12" s="86" t="str">
        <f>_xlfn.IFNA('Labor - effort'!D12*VLOOKUP('Labor - cost'!$B12,rates!$A:$B,2,0),"")</f>
        <v/>
      </c>
      <c r="E12" s="85" t="str">
        <f>_xlfn.IFNA('Labor - effort'!E12*VLOOKUP('Labor - cost'!$B12,rates!$A:$B,2,0),"")</f>
        <v/>
      </c>
      <c r="F12" s="86" t="str">
        <f>_xlfn.IFNA('Labor - effort'!F12*VLOOKUP('Labor - cost'!$B12,rates!$A:$B,2,0),"")</f>
        <v/>
      </c>
      <c r="G12" s="85" t="str">
        <f>_xlfn.IFNA('Labor - effort'!G12*VLOOKUP('Labor - cost'!$B12,rates!$A:$B,2,0),"")</f>
        <v/>
      </c>
      <c r="H12" s="86" t="str">
        <f>_xlfn.IFNA('Labor - effort'!H12*VLOOKUP('Labor - cost'!$B12,rates!$A:$B,2,0),"")</f>
        <v/>
      </c>
      <c r="I12" s="85" t="str">
        <f>_xlfn.IFNA('Labor - effort'!I12*VLOOKUP('Labor - cost'!$B12,rates!$A:$B,2,0),"")</f>
        <v/>
      </c>
      <c r="J12" s="86" t="str">
        <f>_xlfn.IFNA('Labor - effort'!J12*VLOOKUP('Labor - cost'!$B12,rates!$A:$B,2,0),"")</f>
        <v/>
      </c>
      <c r="K12" s="85" t="str">
        <f>_xlfn.IFNA('Labor - effort'!K12*VLOOKUP('Labor - cost'!$B12,rates!$A:$B,2,0),"")</f>
        <v/>
      </c>
      <c r="L12" s="86" t="str">
        <f>_xlfn.IFNA('Labor - effort'!L12*VLOOKUP('Labor - cost'!$B12,rates!$A:$B,2,0),"")</f>
        <v/>
      </c>
      <c r="M12" s="85" t="str">
        <f>_xlfn.IFNA('Labor - effort'!M12*VLOOKUP('Labor - cost'!$B12,rates!$A:$B,2,0),"")</f>
        <v/>
      </c>
      <c r="N12" s="86" t="str">
        <f>_xlfn.IFNA('Labor - effort'!N12*VLOOKUP('Labor - cost'!$B12,rates!$A:$B,2,0),"")</f>
        <v/>
      </c>
      <c r="O12" s="85" t="str">
        <f>_xlfn.IFNA('Labor - effort'!O12*VLOOKUP('Labor - cost'!$B12,rates!$A:$B,2,0),"")</f>
        <v/>
      </c>
      <c r="P12" s="86" t="str">
        <f>_xlfn.IFNA('Labor - effort'!P12*VLOOKUP('Labor - cost'!$B12,rates!$A:$B,2,0),"")</f>
        <v/>
      </c>
      <c r="Q12" s="85" t="str">
        <f>_xlfn.IFNA('Labor - effort'!Q12*VLOOKUP('Labor - cost'!$B12,rates!$A:$B,2,0),"")</f>
        <v/>
      </c>
      <c r="R12" s="86" t="str">
        <f>_xlfn.IFNA('Labor - effort'!R12*VLOOKUP('Labor - cost'!$B12,rates!$A:$B,2,0),"")</f>
        <v/>
      </c>
      <c r="S12" s="85" t="str">
        <f>_xlfn.IFNA('Labor - effort'!S12*VLOOKUP('Labor - cost'!$B12,rates!$A:$B,2,0),"")</f>
        <v/>
      </c>
      <c r="T12" s="86" t="str">
        <f>_xlfn.IFNA('Labor - effort'!T12*VLOOKUP('Labor - cost'!$B12,rates!$A:$B,2,0),"")</f>
        <v/>
      </c>
      <c r="U12" s="85" t="str">
        <f>_xlfn.IFNA('Labor - effort'!U12*VLOOKUP('Labor - cost'!$B12,rates!$A:$B,2,0),"")</f>
        <v/>
      </c>
      <c r="V12" s="86" t="str">
        <f>_xlfn.IFNA('Labor - effort'!V12*VLOOKUP('Labor - cost'!$B12,rates!$A:$B,2,0),"")</f>
        <v/>
      </c>
      <c r="W12" s="85" t="str">
        <f>_xlfn.IFNA('Labor - effort'!W12*VLOOKUP('Labor - cost'!$B12,rates!$A:$B,2,0),"")</f>
        <v/>
      </c>
      <c r="X12" s="86" t="str">
        <f>_xlfn.IFNA('Labor - effort'!X12*VLOOKUP('Labor - cost'!$B12,rates!$A:$B,2,0),"")</f>
        <v/>
      </c>
      <c r="Y12" s="85" t="str">
        <f>_xlfn.IFNA('Labor - effort'!Y12*VLOOKUP('Labor - cost'!$B12,rates!$A:$B,2,0),"")</f>
        <v/>
      </c>
      <c r="Z12" s="86" t="str">
        <f>_xlfn.IFNA('Labor - effort'!Z12*VLOOKUP('Labor - cost'!$B12,rates!$A:$B,2,0),"")</f>
        <v/>
      </c>
      <c r="AA12" s="76">
        <f t="shared" si="0"/>
        <v>0</v>
      </c>
      <c r="AB12" s="77">
        <f t="shared" si="1"/>
        <v>0</v>
      </c>
      <c r="AC12" s="85" t="str">
        <f>_xlfn.IFNA('Labor - effort'!AC12*VLOOKUP('Labor - cost'!$B12,rates!$A:$B,2,0),"")</f>
        <v/>
      </c>
      <c r="AD12" s="86" t="str">
        <f>_xlfn.IFNA('Labor - effort'!AD12*VLOOKUP('Labor - cost'!$B12,rates!$A:$B,2,0),"")</f>
        <v/>
      </c>
      <c r="AE12" s="85" t="str">
        <f>_xlfn.IFNA('Labor - effort'!AE12*VLOOKUP('Labor - cost'!$B12,rates!$A:$B,2,0),"")</f>
        <v/>
      </c>
      <c r="AF12" s="86" t="str">
        <f>_xlfn.IFNA('Labor - effort'!AF12*VLOOKUP('Labor - cost'!$B12,rates!$A:$B,2,0),"")</f>
        <v/>
      </c>
      <c r="AG12" s="85" t="str">
        <f>_xlfn.IFNA('Labor - effort'!AG12*VLOOKUP('Labor - cost'!$B12,rates!$A:$B,2,0),"")</f>
        <v/>
      </c>
      <c r="AH12" s="86" t="str">
        <f>_xlfn.IFNA('Labor - effort'!AH12*VLOOKUP('Labor - cost'!$B12,rates!$A:$B,2,0),"")</f>
        <v/>
      </c>
      <c r="AI12" s="85" t="str">
        <f>_xlfn.IFNA('Labor - effort'!AI12*VLOOKUP('Labor - cost'!$B12,rates!$A:$B,2,0),"")</f>
        <v/>
      </c>
      <c r="AJ12" s="86" t="str">
        <f>_xlfn.IFNA('Labor - effort'!AJ12*VLOOKUP('Labor - cost'!$B12,rates!$A:$B,2,0),"")</f>
        <v/>
      </c>
      <c r="AK12" s="85" t="str">
        <f>_xlfn.IFNA('Labor - effort'!AK12*VLOOKUP('Labor - cost'!$B12,rates!$A:$B,2,0),"")</f>
        <v/>
      </c>
      <c r="AL12" s="86" t="str">
        <f>_xlfn.IFNA('Labor - effort'!AL12*VLOOKUP('Labor - cost'!$B12,rates!$A:$B,2,0),"")</f>
        <v/>
      </c>
      <c r="AM12" s="85" t="str">
        <f>_xlfn.IFNA('Labor - effort'!AM12*VLOOKUP('Labor - cost'!$B12,rates!$A:$B,2,0),"")</f>
        <v/>
      </c>
      <c r="AN12" s="86" t="str">
        <f>_xlfn.IFNA('Labor - effort'!AN12*VLOOKUP('Labor - cost'!$B12,rates!$A:$B,2,0),"")</f>
        <v/>
      </c>
      <c r="AO12" s="85" t="str">
        <f>_xlfn.IFNA('Labor - effort'!AO12*VLOOKUP('Labor - cost'!$B12,rates!$A:$B,2,0),"")</f>
        <v/>
      </c>
      <c r="AP12" s="86" t="str">
        <f>_xlfn.IFNA('Labor - effort'!AP12*VLOOKUP('Labor - cost'!$B12,rates!$A:$B,2,0),"")</f>
        <v/>
      </c>
      <c r="AQ12" s="85" t="str">
        <f>_xlfn.IFNA('Labor - effort'!AQ12*VLOOKUP('Labor - cost'!$B12,rates!$A:$B,2,0),"")</f>
        <v/>
      </c>
      <c r="AR12" s="86" t="str">
        <f>_xlfn.IFNA('Labor - effort'!AR12*VLOOKUP('Labor - cost'!$B12,rates!$A:$B,2,0),"")</f>
        <v/>
      </c>
      <c r="AS12" s="85" t="str">
        <f>_xlfn.IFNA('Labor - effort'!AS12*VLOOKUP('Labor - cost'!$B12,rates!$A:$B,2,0),"")</f>
        <v/>
      </c>
      <c r="AT12" s="86" t="str">
        <f>_xlfn.IFNA('Labor - effort'!AT12*VLOOKUP('Labor - cost'!$B12,rates!$A:$B,2,0),"")</f>
        <v/>
      </c>
      <c r="AU12" s="85" t="str">
        <f>_xlfn.IFNA('Labor - effort'!AU12*VLOOKUP('Labor - cost'!$B12,rates!$A:$B,2,0),"")</f>
        <v/>
      </c>
      <c r="AV12" s="86" t="str">
        <f>_xlfn.IFNA('Labor - effort'!AV12*VLOOKUP('Labor - cost'!$B12,rates!$A:$B,2,0),"")</f>
        <v/>
      </c>
      <c r="AW12" s="85" t="str">
        <f>_xlfn.IFNA('Labor - effort'!AW12*VLOOKUP('Labor - cost'!$B12,rates!$A:$B,2,0),"")</f>
        <v/>
      </c>
      <c r="AX12" s="86" t="str">
        <f>_xlfn.IFNA('Labor - effort'!AX12*VLOOKUP('Labor - cost'!$B12,rates!$A:$B,2,0),"")</f>
        <v/>
      </c>
      <c r="AY12" s="85" t="str">
        <f>_xlfn.IFNA('Labor - effort'!AY12*VLOOKUP('Labor - cost'!$B12,rates!$A:$B,2,0),"")</f>
        <v/>
      </c>
      <c r="AZ12" s="86" t="str">
        <f>_xlfn.IFNA('Labor - effort'!AZ12*VLOOKUP('Labor - cost'!$B12,rates!$A:$B,2,0),"")</f>
        <v/>
      </c>
      <c r="BA12" s="76">
        <f t="shared" si="2"/>
        <v>0</v>
      </c>
      <c r="BB12" s="77">
        <f t="shared" si="3"/>
        <v>0</v>
      </c>
    </row>
    <row r="13" spans="1:54">
      <c r="A13" s="83" t="str">
        <f>IF('Labor - effort'!A13&lt;&gt;"",'Labor - effort'!A13,"")</f>
        <v/>
      </c>
      <c r="B13" s="84" t="str">
        <f>IF('Labor - effort'!B13&lt;&gt;"",'Labor - effort'!B13,"")</f>
        <v/>
      </c>
      <c r="C13" s="85" t="str">
        <f>_xlfn.IFNA('Labor - effort'!C13*VLOOKUP('Labor - cost'!$B13,rates!$A:$B,2,0),"")</f>
        <v/>
      </c>
      <c r="D13" s="86" t="str">
        <f>_xlfn.IFNA('Labor - effort'!D13*VLOOKUP('Labor - cost'!$B13,rates!$A:$B,2,0),"")</f>
        <v/>
      </c>
      <c r="E13" s="85" t="str">
        <f>_xlfn.IFNA('Labor - effort'!E13*VLOOKUP('Labor - cost'!$B13,rates!$A:$B,2,0),"")</f>
        <v/>
      </c>
      <c r="F13" s="86" t="str">
        <f>_xlfn.IFNA('Labor - effort'!F13*VLOOKUP('Labor - cost'!$B13,rates!$A:$B,2,0),"")</f>
        <v/>
      </c>
      <c r="G13" s="85" t="str">
        <f>_xlfn.IFNA('Labor - effort'!G13*VLOOKUP('Labor - cost'!$B13,rates!$A:$B,2,0),"")</f>
        <v/>
      </c>
      <c r="H13" s="86" t="str">
        <f>_xlfn.IFNA('Labor - effort'!H13*VLOOKUP('Labor - cost'!$B13,rates!$A:$B,2,0),"")</f>
        <v/>
      </c>
      <c r="I13" s="85" t="str">
        <f>_xlfn.IFNA('Labor - effort'!I13*VLOOKUP('Labor - cost'!$B13,rates!$A:$B,2,0),"")</f>
        <v/>
      </c>
      <c r="J13" s="86" t="str">
        <f>_xlfn.IFNA('Labor - effort'!J13*VLOOKUP('Labor - cost'!$B13,rates!$A:$B,2,0),"")</f>
        <v/>
      </c>
      <c r="K13" s="85" t="str">
        <f>_xlfn.IFNA('Labor - effort'!K13*VLOOKUP('Labor - cost'!$B13,rates!$A:$B,2,0),"")</f>
        <v/>
      </c>
      <c r="L13" s="86" t="str">
        <f>_xlfn.IFNA('Labor - effort'!L13*VLOOKUP('Labor - cost'!$B13,rates!$A:$B,2,0),"")</f>
        <v/>
      </c>
      <c r="M13" s="85" t="str">
        <f>_xlfn.IFNA('Labor - effort'!M13*VLOOKUP('Labor - cost'!$B13,rates!$A:$B,2,0),"")</f>
        <v/>
      </c>
      <c r="N13" s="86" t="str">
        <f>_xlfn.IFNA('Labor - effort'!N13*VLOOKUP('Labor - cost'!$B13,rates!$A:$B,2,0),"")</f>
        <v/>
      </c>
      <c r="O13" s="85" t="str">
        <f>_xlfn.IFNA('Labor - effort'!O13*VLOOKUP('Labor - cost'!$B13,rates!$A:$B,2,0),"")</f>
        <v/>
      </c>
      <c r="P13" s="86" t="str">
        <f>_xlfn.IFNA('Labor - effort'!P13*VLOOKUP('Labor - cost'!$B13,rates!$A:$B,2,0),"")</f>
        <v/>
      </c>
      <c r="Q13" s="85" t="str">
        <f>_xlfn.IFNA('Labor - effort'!Q13*VLOOKUP('Labor - cost'!$B13,rates!$A:$B,2,0),"")</f>
        <v/>
      </c>
      <c r="R13" s="86" t="str">
        <f>_xlfn.IFNA('Labor - effort'!R13*VLOOKUP('Labor - cost'!$B13,rates!$A:$B,2,0),"")</f>
        <v/>
      </c>
      <c r="S13" s="85" t="str">
        <f>_xlfn.IFNA('Labor - effort'!S13*VLOOKUP('Labor - cost'!$B13,rates!$A:$B,2,0),"")</f>
        <v/>
      </c>
      <c r="T13" s="86" t="str">
        <f>_xlfn.IFNA('Labor - effort'!T13*VLOOKUP('Labor - cost'!$B13,rates!$A:$B,2,0),"")</f>
        <v/>
      </c>
      <c r="U13" s="85" t="str">
        <f>_xlfn.IFNA('Labor - effort'!U13*VLOOKUP('Labor - cost'!$B13,rates!$A:$B,2,0),"")</f>
        <v/>
      </c>
      <c r="V13" s="86" t="str">
        <f>_xlfn.IFNA('Labor - effort'!V13*VLOOKUP('Labor - cost'!$B13,rates!$A:$B,2,0),"")</f>
        <v/>
      </c>
      <c r="W13" s="85" t="str">
        <f>_xlfn.IFNA('Labor - effort'!W13*VLOOKUP('Labor - cost'!$B13,rates!$A:$B,2,0),"")</f>
        <v/>
      </c>
      <c r="X13" s="86" t="str">
        <f>_xlfn.IFNA('Labor - effort'!X13*VLOOKUP('Labor - cost'!$B13,rates!$A:$B,2,0),"")</f>
        <v/>
      </c>
      <c r="Y13" s="85" t="str">
        <f>_xlfn.IFNA('Labor - effort'!Y13*VLOOKUP('Labor - cost'!$B13,rates!$A:$B,2,0),"")</f>
        <v/>
      </c>
      <c r="Z13" s="86" t="str">
        <f>_xlfn.IFNA('Labor - effort'!Z13*VLOOKUP('Labor - cost'!$B13,rates!$A:$B,2,0),"")</f>
        <v/>
      </c>
      <c r="AA13" s="76">
        <f t="shared" si="0"/>
        <v>0</v>
      </c>
      <c r="AB13" s="77">
        <f t="shared" si="1"/>
        <v>0</v>
      </c>
      <c r="AC13" s="85" t="str">
        <f>_xlfn.IFNA('Labor - effort'!AC13*VLOOKUP('Labor - cost'!$B13,rates!$A:$B,2,0),"")</f>
        <v/>
      </c>
      <c r="AD13" s="86" t="str">
        <f>_xlfn.IFNA('Labor - effort'!AD13*VLOOKUP('Labor - cost'!$B13,rates!$A:$B,2,0),"")</f>
        <v/>
      </c>
      <c r="AE13" s="85" t="str">
        <f>_xlfn.IFNA('Labor - effort'!AE13*VLOOKUP('Labor - cost'!$B13,rates!$A:$B,2,0),"")</f>
        <v/>
      </c>
      <c r="AF13" s="86" t="str">
        <f>_xlfn.IFNA('Labor - effort'!AF13*VLOOKUP('Labor - cost'!$B13,rates!$A:$B,2,0),"")</f>
        <v/>
      </c>
      <c r="AG13" s="85" t="str">
        <f>_xlfn.IFNA('Labor - effort'!AG13*VLOOKUP('Labor - cost'!$B13,rates!$A:$B,2,0),"")</f>
        <v/>
      </c>
      <c r="AH13" s="86" t="str">
        <f>_xlfn.IFNA('Labor - effort'!AH13*VLOOKUP('Labor - cost'!$B13,rates!$A:$B,2,0),"")</f>
        <v/>
      </c>
      <c r="AI13" s="85" t="str">
        <f>_xlfn.IFNA('Labor - effort'!AI13*VLOOKUP('Labor - cost'!$B13,rates!$A:$B,2,0),"")</f>
        <v/>
      </c>
      <c r="AJ13" s="86" t="str">
        <f>_xlfn.IFNA('Labor - effort'!AJ13*VLOOKUP('Labor - cost'!$B13,rates!$A:$B,2,0),"")</f>
        <v/>
      </c>
      <c r="AK13" s="85" t="str">
        <f>_xlfn.IFNA('Labor - effort'!AK13*VLOOKUP('Labor - cost'!$B13,rates!$A:$B,2,0),"")</f>
        <v/>
      </c>
      <c r="AL13" s="86" t="str">
        <f>_xlfn.IFNA('Labor - effort'!AL13*VLOOKUP('Labor - cost'!$B13,rates!$A:$B,2,0),"")</f>
        <v/>
      </c>
      <c r="AM13" s="85" t="str">
        <f>_xlfn.IFNA('Labor - effort'!AM13*VLOOKUP('Labor - cost'!$B13,rates!$A:$B,2,0),"")</f>
        <v/>
      </c>
      <c r="AN13" s="86" t="str">
        <f>_xlfn.IFNA('Labor - effort'!AN13*VLOOKUP('Labor - cost'!$B13,rates!$A:$B,2,0),"")</f>
        <v/>
      </c>
      <c r="AO13" s="85" t="str">
        <f>_xlfn.IFNA('Labor - effort'!AO13*VLOOKUP('Labor - cost'!$B13,rates!$A:$B,2,0),"")</f>
        <v/>
      </c>
      <c r="AP13" s="86" t="str">
        <f>_xlfn.IFNA('Labor - effort'!AP13*VLOOKUP('Labor - cost'!$B13,rates!$A:$B,2,0),"")</f>
        <v/>
      </c>
      <c r="AQ13" s="85" t="str">
        <f>_xlfn.IFNA('Labor - effort'!AQ13*VLOOKUP('Labor - cost'!$B13,rates!$A:$B,2,0),"")</f>
        <v/>
      </c>
      <c r="AR13" s="86" t="str">
        <f>_xlfn.IFNA('Labor - effort'!AR13*VLOOKUP('Labor - cost'!$B13,rates!$A:$B,2,0),"")</f>
        <v/>
      </c>
      <c r="AS13" s="85" t="str">
        <f>_xlfn.IFNA('Labor - effort'!AS13*VLOOKUP('Labor - cost'!$B13,rates!$A:$B,2,0),"")</f>
        <v/>
      </c>
      <c r="AT13" s="86" t="str">
        <f>_xlfn.IFNA('Labor - effort'!AT13*VLOOKUP('Labor - cost'!$B13,rates!$A:$B,2,0),"")</f>
        <v/>
      </c>
      <c r="AU13" s="85" t="str">
        <f>_xlfn.IFNA('Labor - effort'!AU13*VLOOKUP('Labor - cost'!$B13,rates!$A:$B,2,0),"")</f>
        <v/>
      </c>
      <c r="AV13" s="86" t="str">
        <f>_xlfn.IFNA('Labor - effort'!AV13*VLOOKUP('Labor - cost'!$B13,rates!$A:$B,2,0),"")</f>
        <v/>
      </c>
      <c r="AW13" s="85" t="str">
        <f>_xlfn.IFNA('Labor - effort'!AW13*VLOOKUP('Labor - cost'!$B13,rates!$A:$B,2,0),"")</f>
        <v/>
      </c>
      <c r="AX13" s="86" t="str">
        <f>_xlfn.IFNA('Labor - effort'!AX13*VLOOKUP('Labor - cost'!$B13,rates!$A:$B,2,0),"")</f>
        <v/>
      </c>
      <c r="AY13" s="85" t="str">
        <f>_xlfn.IFNA('Labor - effort'!AY13*VLOOKUP('Labor - cost'!$B13,rates!$A:$B,2,0),"")</f>
        <v/>
      </c>
      <c r="AZ13" s="86" t="str">
        <f>_xlfn.IFNA('Labor - effort'!AZ13*VLOOKUP('Labor - cost'!$B13,rates!$A:$B,2,0),"")</f>
        <v/>
      </c>
      <c r="BA13" s="76">
        <f t="shared" si="2"/>
        <v>0</v>
      </c>
      <c r="BB13" s="77">
        <f t="shared" si="3"/>
        <v>0</v>
      </c>
    </row>
    <row r="14" spans="1:54">
      <c r="A14" s="83" t="str">
        <f>IF('Labor - effort'!A14&lt;&gt;"",'Labor - effort'!A14,"")</f>
        <v/>
      </c>
      <c r="B14" s="84" t="str">
        <f>IF('Labor - effort'!B14&lt;&gt;"",'Labor - effort'!B14,"")</f>
        <v/>
      </c>
      <c r="C14" s="85" t="str">
        <f>_xlfn.IFNA('Labor - effort'!C14*VLOOKUP('Labor - cost'!$B14,rates!$A:$B,2,0),"")</f>
        <v/>
      </c>
      <c r="D14" s="86" t="str">
        <f>_xlfn.IFNA('Labor - effort'!D14*VLOOKUP('Labor - cost'!$B14,rates!$A:$B,2,0),"")</f>
        <v/>
      </c>
      <c r="E14" s="85" t="str">
        <f>_xlfn.IFNA('Labor - effort'!E14*VLOOKUP('Labor - cost'!$B14,rates!$A:$B,2,0),"")</f>
        <v/>
      </c>
      <c r="F14" s="86" t="str">
        <f>_xlfn.IFNA('Labor - effort'!F14*VLOOKUP('Labor - cost'!$B14,rates!$A:$B,2,0),"")</f>
        <v/>
      </c>
      <c r="G14" s="85" t="str">
        <f>_xlfn.IFNA('Labor - effort'!G14*VLOOKUP('Labor - cost'!$B14,rates!$A:$B,2,0),"")</f>
        <v/>
      </c>
      <c r="H14" s="86" t="str">
        <f>_xlfn.IFNA('Labor - effort'!H14*VLOOKUP('Labor - cost'!$B14,rates!$A:$B,2,0),"")</f>
        <v/>
      </c>
      <c r="I14" s="85" t="str">
        <f>_xlfn.IFNA('Labor - effort'!I14*VLOOKUP('Labor - cost'!$B14,rates!$A:$B,2,0),"")</f>
        <v/>
      </c>
      <c r="J14" s="86" t="str">
        <f>_xlfn.IFNA('Labor - effort'!J14*VLOOKUP('Labor - cost'!$B14,rates!$A:$B,2,0),"")</f>
        <v/>
      </c>
      <c r="K14" s="85" t="str">
        <f>_xlfn.IFNA('Labor - effort'!K14*VLOOKUP('Labor - cost'!$B14,rates!$A:$B,2,0),"")</f>
        <v/>
      </c>
      <c r="L14" s="86" t="str">
        <f>_xlfn.IFNA('Labor - effort'!L14*VLOOKUP('Labor - cost'!$B14,rates!$A:$B,2,0),"")</f>
        <v/>
      </c>
      <c r="M14" s="85" t="str">
        <f>_xlfn.IFNA('Labor - effort'!M14*VLOOKUP('Labor - cost'!$B14,rates!$A:$B,2,0),"")</f>
        <v/>
      </c>
      <c r="N14" s="86" t="str">
        <f>_xlfn.IFNA('Labor - effort'!N14*VLOOKUP('Labor - cost'!$B14,rates!$A:$B,2,0),"")</f>
        <v/>
      </c>
      <c r="O14" s="85" t="str">
        <f>_xlfn.IFNA('Labor - effort'!O14*VLOOKUP('Labor - cost'!$B14,rates!$A:$B,2,0),"")</f>
        <v/>
      </c>
      <c r="P14" s="86" t="str">
        <f>_xlfn.IFNA('Labor - effort'!P14*VLOOKUP('Labor - cost'!$B14,rates!$A:$B,2,0),"")</f>
        <v/>
      </c>
      <c r="Q14" s="85" t="str">
        <f>_xlfn.IFNA('Labor - effort'!Q14*VLOOKUP('Labor - cost'!$B14,rates!$A:$B,2,0),"")</f>
        <v/>
      </c>
      <c r="R14" s="86" t="str">
        <f>_xlfn.IFNA('Labor - effort'!R14*VLOOKUP('Labor - cost'!$B14,rates!$A:$B,2,0),"")</f>
        <v/>
      </c>
      <c r="S14" s="85" t="str">
        <f>_xlfn.IFNA('Labor - effort'!S14*VLOOKUP('Labor - cost'!$B14,rates!$A:$B,2,0),"")</f>
        <v/>
      </c>
      <c r="T14" s="86" t="str">
        <f>_xlfn.IFNA('Labor - effort'!T14*VLOOKUP('Labor - cost'!$B14,rates!$A:$B,2,0),"")</f>
        <v/>
      </c>
      <c r="U14" s="85" t="str">
        <f>_xlfn.IFNA('Labor - effort'!U14*VLOOKUP('Labor - cost'!$B14,rates!$A:$B,2,0),"")</f>
        <v/>
      </c>
      <c r="V14" s="86" t="str">
        <f>_xlfn.IFNA('Labor - effort'!V14*VLOOKUP('Labor - cost'!$B14,rates!$A:$B,2,0),"")</f>
        <v/>
      </c>
      <c r="W14" s="85" t="str">
        <f>_xlfn.IFNA('Labor - effort'!W14*VLOOKUP('Labor - cost'!$B14,rates!$A:$B,2,0),"")</f>
        <v/>
      </c>
      <c r="X14" s="86" t="str">
        <f>_xlfn.IFNA('Labor - effort'!X14*VLOOKUP('Labor - cost'!$B14,rates!$A:$B,2,0),"")</f>
        <v/>
      </c>
      <c r="Y14" s="85" t="str">
        <f>_xlfn.IFNA('Labor - effort'!Y14*VLOOKUP('Labor - cost'!$B14,rates!$A:$B,2,0),"")</f>
        <v/>
      </c>
      <c r="Z14" s="86" t="str">
        <f>_xlfn.IFNA('Labor - effort'!Z14*VLOOKUP('Labor - cost'!$B14,rates!$A:$B,2,0),"")</f>
        <v/>
      </c>
      <c r="AA14" s="76">
        <f t="shared" si="0"/>
        <v>0</v>
      </c>
      <c r="AB14" s="77">
        <f t="shared" si="1"/>
        <v>0</v>
      </c>
      <c r="AC14" s="85" t="str">
        <f>_xlfn.IFNA('Labor - effort'!AC14*VLOOKUP('Labor - cost'!$B14,rates!$A:$B,2,0),"")</f>
        <v/>
      </c>
      <c r="AD14" s="86" t="str">
        <f>_xlfn.IFNA('Labor - effort'!AD14*VLOOKUP('Labor - cost'!$B14,rates!$A:$B,2,0),"")</f>
        <v/>
      </c>
      <c r="AE14" s="85" t="str">
        <f>_xlfn.IFNA('Labor - effort'!AE14*VLOOKUP('Labor - cost'!$B14,rates!$A:$B,2,0),"")</f>
        <v/>
      </c>
      <c r="AF14" s="86" t="str">
        <f>_xlfn.IFNA('Labor - effort'!AF14*VLOOKUP('Labor - cost'!$B14,rates!$A:$B,2,0),"")</f>
        <v/>
      </c>
      <c r="AG14" s="85" t="str">
        <f>_xlfn.IFNA('Labor - effort'!AG14*VLOOKUP('Labor - cost'!$B14,rates!$A:$B,2,0),"")</f>
        <v/>
      </c>
      <c r="AH14" s="86" t="str">
        <f>_xlfn.IFNA('Labor - effort'!AH14*VLOOKUP('Labor - cost'!$B14,rates!$A:$B,2,0),"")</f>
        <v/>
      </c>
      <c r="AI14" s="85" t="str">
        <f>_xlfn.IFNA('Labor - effort'!AI14*VLOOKUP('Labor - cost'!$B14,rates!$A:$B,2,0),"")</f>
        <v/>
      </c>
      <c r="AJ14" s="86" t="str">
        <f>_xlfn.IFNA('Labor - effort'!AJ14*VLOOKUP('Labor - cost'!$B14,rates!$A:$B,2,0),"")</f>
        <v/>
      </c>
      <c r="AK14" s="85" t="str">
        <f>_xlfn.IFNA('Labor - effort'!AK14*VLOOKUP('Labor - cost'!$B14,rates!$A:$B,2,0),"")</f>
        <v/>
      </c>
      <c r="AL14" s="86" t="str">
        <f>_xlfn.IFNA('Labor - effort'!AL14*VLOOKUP('Labor - cost'!$B14,rates!$A:$B,2,0),"")</f>
        <v/>
      </c>
      <c r="AM14" s="85" t="str">
        <f>_xlfn.IFNA('Labor - effort'!AM14*VLOOKUP('Labor - cost'!$B14,rates!$A:$B,2,0),"")</f>
        <v/>
      </c>
      <c r="AN14" s="86" t="str">
        <f>_xlfn.IFNA('Labor - effort'!AN14*VLOOKUP('Labor - cost'!$B14,rates!$A:$B,2,0),"")</f>
        <v/>
      </c>
      <c r="AO14" s="85" t="str">
        <f>_xlfn.IFNA('Labor - effort'!AO14*VLOOKUP('Labor - cost'!$B14,rates!$A:$B,2,0),"")</f>
        <v/>
      </c>
      <c r="AP14" s="86" t="str">
        <f>_xlfn.IFNA('Labor - effort'!AP14*VLOOKUP('Labor - cost'!$B14,rates!$A:$B,2,0),"")</f>
        <v/>
      </c>
      <c r="AQ14" s="85" t="str">
        <f>_xlfn.IFNA('Labor - effort'!AQ14*VLOOKUP('Labor - cost'!$B14,rates!$A:$B,2,0),"")</f>
        <v/>
      </c>
      <c r="AR14" s="86" t="str">
        <f>_xlfn.IFNA('Labor - effort'!AR14*VLOOKUP('Labor - cost'!$B14,rates!$A:$B,2,0),"")</f>
        <v/>
      </c>
      <c r="AS14" s="85" t="str">
        <f>_xlfn.IFNA('Labor - effort'!AS14*VLOOKUP('Labor - cost'!$B14,rates!$A:$B,2,0),"")</f>
        <v/>
      </c>
      <c r="AT14" s="86" t="str">
        <f>_xlfn.IFNA('Labor - effort'!AT14*VLOOKUP('Labor - cost'!$B14,rates!$A:$B,2,0),"")</f>
        <v/>
      </c>
      <c r="AU14" s="85" t="str">
        <f>_xlfn.IFNA('Labor - effort'!AU14*VLOOKUP('Labor - cost'!$B14,rates!$A:$B,2,0),"")</f>
        <v/>
      </c>
      <c r="AV14" s="86" t="str">
        <f>_xlfn.IFNA('Labor - effort'!AV14*VLOOKUP('Labor - cost'!$B14,rates!$A:$B,2,0),"")</f>
        <v/>
      </c>
      <c r="AW14" s="85" t="str">
        <f>_xlfn.IFNA('Labor - effort'!AW14*VLOOKUP('Labor - cost'!$B14,rates!$A:$B,2,0),"")</f>
        <v/>
      </c>
      <c r="AX14" s="86" t="str">
        <f>_xlfn.IFNA('Labor - effort'!AX14*VLOOKUP('Labor - cost'!$B14,rates!$A:$B,2,0),"")</f>
        <v/>
      </c>
      <c r="AY14" s="85" t="str">
        <f>_xlfn.IFNA('Labor - effort'!AY14*VLOOKUP('Labor - cost'!$B14,rates!$A:$B,2,0),"")</f>
        <v/>
      </c>
      <c r="AZ14" s="86" t="str">
        <f>_xlfn.IFNA('Labor - effort'!AZ14*VLOOKUP('Labor - cost'!$B14,rates!$A:$B,2,0),"")</f>
        <v/>
      </c>
      <c r="BA14" s="76">
        <f t="shared" si="2"/>
        <v>0</v>
      </c>
      <c r="BB14" s="77">
        <f t="shared" si="3"/>
        <v>0</v>
      </c>
    </row>
    <row r="15" spans="1:54">
      <c r="A15" s="83" t="str">
        <f>IF('Labor - effort'!A15&lt;&gt;"",'Labor - effort'!A15,"")</f>
        <v/>
      </c>
      <c r="B15" s="84" t="str">
        <f>IF('Labor - effort'!B15&lt;&gt;"",'Labor - effort'!B15,"")</f>
        <v/>
      </c>
      <c r="C15" s="85" t="str">
        <f>_xlfn.IFNA('Labor - effort'!C15*VLOOKUP('Labor - cost'!$B15,rates!$A:$B,2,0),"")</f>
        <v/>
      </c>
      <c r="D15" s="86" t="str">
        <f>_xlfn.IFNA('Labor - effort'!D15*VLOOKUP('Labor - cost'!$B15,rates!$A:$B,2,0),"")</f>
        <v/>
      </c>
      <c r="E15" s="85" t="str">
        <f>_xlfn.IFNA('Labor - effort'!E15*VLOOKUP('Labor - cost'!$B15,rates!$A:$B,2,0),"")</f>
        <v/>
      </c>
      <c r="F15" s="86" t="str">
        <f>_xlfn.IFNA('Labor - effort'!F15*VLOOKUP('Labor - cost'!$B15,rates!$A:$B,2,0),"")</f>
        <v/>
      </c>
      <c r="G15" s="85" t="str">
        <f>_xlfn.IFNA('Labor - effort'!G15*VLOOKUP('Labor - cost'!$B15,rates!$A:$B,2,0),"")</f>
        <v/>
      </c>
      <c r="H15" s="86" t="str">
        <f>_xlfn.IFNA('Labor - effort'!H15*VLOOKUP('Labor - cost'!$B15,rates!$A:$B,2,0),"")</f>
        <v/>
      </c>
      <c r="I15" s="85" t="str">
        <f>_xlfn.IFNA('Labor - effort'!I15*VLOOKUP('Labor - cost'!$B15,rates!$A:$B,2,0),"")</f>
        <v/>
      </c>
      <c r="J15" s="86" t="str">
        <f>_xlfn.IFNA('Labor - effort'!J15*VLOOKUP('Labor - cost'!$B15,rates!$A:$B,2,0),"")</f>
        <v/>
      </c>
      <c r="K15" s="85" t="str">
        <f>_xlfn.IFNA('Labor - effort'!K15*VLOOKUP('Labor - cost'!$B15,rates!$A:$B,2,0),"")</f>
        <v/>
      </c>
      <c r="L15" s="86" t="str">
        <f>_xlfn.IFNA('Labor - effort'!L15*VLOOKUP('Labor - cost'!$B15,rates!$A:$B,2,0),"")</f>
        <v/>
      </c>
      <c r="M15" s="85" t="str">
        <f>_xlfn.IFNA('Labor - effort'!M15*VLOOKUP('Labor - cost'!$B15,rates!$A:$B,2,0),"")</f>
        <v/>
      </c>
      <c r="N15" s="86" t="str">
        <f>_xlfn.IFNA('Labor - effort'!N15*VLOOKUP('Labor - cost'!$B15,rates!$A:$B,2,0),"")</f>
        <v/>
      </c>
      <c r="O15" s="85" t="str">
        <f>_xlfn.IFNA('Labor - effort'!O15*VLOOKUP('Labor - cost'!$B15,rates!$A:$B,2,0),"")</f>
        <v/>
      </c>
      <c r="P15" s="86" t="str">
        <f>_xlfn.IFNA('Labor - effort'!P15*VLOOKUP('Labor - cost'!$B15,rates!$A:$B,2,0),"")</f>
        <v/>
      </c>
      <c r="Q15" s="85" t="str">
        <f>_xlfn.IFNA('Labor - effort'!Q15*VLOOKUP('Labor - cost'!$B15,rates!$A:$B,2,0),"")</f>
        <v/>
      </c>
      <c r="R15" s="86" t="str">
        <f>_xlfn.IFNA('Labor - effort'!R15*VLOOKUP('Labor - cost'!$B15,rates!$A:$B,2,0),"")</f>
        <v/>
      </c>
      <c r="S15" s="85" t="str">
        <f>_xlfn.IFNA('Labor - effort'!S15*VLOOKUP('Labor - cost'!$B15,rates!$A:$B,2,0),"")</f>
        <v/>
      </c>
      <c r="T15" s="86" t="str">
        <f>_xlfn.IFNA('Labor - effort'!T15*VLOOKUP('Labor - cost'!$B15,rates!$A:$B,2,0),"")</f>
        <v/>
      </c>
      <c r="U15" s="85" t="str">
        <f>_xlfn.IFNA('Labor - effort'!U15*VLOOKUP('Labor - cost'!$B15,rates!$A:$B,2,0),"")</f>
        <v/>
      </c>
      <c r="V15" s="86" t="str">
        <f>_xlfn.IFNA('Labor - effort'!V15*VLOOKUP('Labor - cost'!$B15,rates!$A:$B,2,0),"")</f>
        <v/>
      </c>
      <c r="W15" s="85" t="str">
        <f>_xlfn.IFNA('Labor - effort'!W15*VLOOKUP('Labor - cost'!$B15,rates!$A:$B,2,0),"")</f>
        <v/>
      </c>
      <c r="X15" s="86" t="str">
        <f>_xlfn.IFNA('Labor - effort'!X15*VLOOKUP('Labor - cost'!$B15,rates!$A:$B,2,0),"")</f>
        <v/>
      </c>
      <c r="Y15" s="85" t="str">
        <f>_xlfn.IFNA('Labor - effort'!Y15*VLOOKUP('Labor - cost'!$B15,rates!$A:$B,2,0),"")</f>
        <v/>
      </c>
      <c r="Z15" s="86" t="str">
        <f>_xlfn.IFNA('Labor - effort'!Z15*VLOOKUP('Labor - cost'!$B15,rates!$A:$B,2,0),"")</f>
        <v/>
      </c>
      <c r="AA15" s="76">
        <f t="shared" si="0"/>
        <v>0</v>
      </c>
      <c r="AB15" s="77">
        <f t="shared" si="1"/>
        <v>0</v>
      </c>
      <c r="AC15" s="85" t="str">
        <f>_xlfn.IFNA('Labor - effort'!AC15*VLOOKUP('Labor - cost'!$B15,rates!$A:$B,2,0),"")</f>
        <v/>
      </c>
      <c r="AD15" s="86" t="str">
        <f>_xlfn.IFNA('Labor - effort'!AD15*VLOOKUP('Labor - cost'!$B15,rates!$A:$B,2,0),"")</f>
        <v/>
      </c>
      <c r="AE15" s="85" t="str">
        <f>_xlfn.IFNA('Labor - effort'!AE15*VLOOKUP('Labor - cost'!$B15,rates!$A:$B,2,0),"")</f>
        <v/>
      </c>
      <c r="AF15" s="86" t="str">
        <f>_xlfn.IFNA('Labor - effort'!AF15*VLOOKUP('Labor - cost'!$B15,rates!$A:$B,2,0),"")</f>
        <v/>
      </c>
      <c r="AG15" s="85" t="str">
        <f>_xlfn.IFNA('Labor - effort'!AG15*VLOOKUP('Labor - cost'!$B15,rates!$A:$B,2,0),"")</f>
        <v/>
      </c>
      <c r="AH15" s="86" t="str">
        <f>_xlfn.IFNA('Labor - effort'!AH15*VLOOKUP('Labor - cost'!$B15,rates!$A:$B,2,0),"")</f>
        <v/>
      </c>
      <c r="AI15" s="85" t="str">
        <f>_xlfn.IFNA('Labor - effort'!AI15*VLOOKUP('Labor - cost'!$B15,rates!$A:$B,2,0),"")</f>
        <v/>
      </c>
      <c r="AJ15" s="86" t="str">
        <f>_xlfn.IFNA('Labor - effort'!AJ15*VLOOKUP('Labor - cost'!$B15,rates!$A:$B,2,0),"")</f>
        <v/>
      </c>
      <c r="AK15" s="85" t="str">
        <f>_xlfn.IFNA('Labor - effort'!AK15*VLOOKUP('Labor - cost'!$B15,rates!$A:$B,2,0),"")</f>
        <v/>
      </c>
      <c r="AL15" s="86" t="str">
        <f>_xlfn.IFNA('Labor - effort'!AL15*VLOOKUP('Labor - cost'!$B15,rates!$A:$B,2,0),"")</f>
        <v/>
      </c>
      <c r="AM15" s="85" t="str">
        <f>_xlfn.IFNA('Labor - effort'!AM15*VLOOKUP('Labor - cost'!$B15,rates!$A:$B,2,0),"")</f>
        <v/>
      </c>
      <c r="AN15" s="86" t="str">
        <f>_xlfn.IFNA('Labor - effort'!AN15*VLOOKUP('Labor - cost'!$B15,rates!$A:$B,2,0),"")</f>
        <v/>
      </c>
      <c r="AO15" s="85" t="str">
        <f>_xlfn.IFNA('Labor - effort'!AO15*VLOOKUP('Labor - cost'!$B15,rates!$A:$B,2,0),"")</f>
        <v/>
      </c>
      <c r="AP15" s="86" t="str">
        <f>_xlfn.IFNA('Labor - effort'!AP15*VLOOKUP('Labor - cost'!$B15,rates!$A:$B,2,0),"")</f>
        <v/>
      </c>
      <c r="AQ15" s="85" t="str">
        <f>_xlfn.IFNA('Labor - effort'!AQ15*VLOOKUP('Labor - cost'!$B15,rates!$A:$B,2,0),"")</f>
        <v/>
      </c>
      <c r="AR15" s="86" t="str">
        <f>_xlfn.IFNA('Labor - effort'!AR15*VLOOKUP('Labor - cost'!$B15,rates!$A:$B,2,0),"")</f>
        <v/>
      </c>
      <c r="AS15" s="85" t="str">
        <f>_xlfn.IFNA('Labor - effort'!AS15*VLOOKUP('Labor - cost'!$B15,rates!$A:$B,2,0),"")</f>
        <v/>
      </c>
      <c r="AT15" s="86" t="str">
        <f>_xlfn.IFNA('Labor - effort'!AT15*VLOOKUP('Labor - cost'!$B15,rates!$A:$B,2,0),"")</f>
        <v/>
      </c>
      <c r="AU15" s="85" t="str">
        <f>_xlfn.IFNA('Labor - effort'!AU15*VLOOKUP('Labor - cost'!$B15,rates!$A:$B,2,0),"")</f>
        <v/>
      </c>
      <c r="AV15" s="86" t="str">
        <f>_xlfn.IFNA('Labor - effort'!AV15*VLOOKUP('Labor - cost'!$B15,rates!$A:$B,2,0),"")</f>
        <v/>
      </c>
      <c r="AW15" s="85" t="str">
        <f>_xlfn.IFNA('Labor - effort'!AW15*VLOOKUP('Labor - cost'!$B15,rates!$A:$B,2,0),"")</f>
        <v/>
      </c>
      <c r="AX15" s="86" t="str">
        <f>_xlfn.IFNA('Labor - effort'!AX15*VLOOKUP('Labor - cost'!$B15,rates!$A:$B,2,0),"")</f>
        <v/>
      </c>
      <c r="AY15" s="85" t="str">
        <f>_xlfn.IFNA('Labor - effort'!AY15*VLOOKUP('Labor - cost'!$B15,rates!$A:$B,2,0),"")</f>
        <v/>
      </c>
      <c r="AZ15" s="86" t="str">
        <f>_xlfn.IFNA('Labor - effort'!AZ15*VLOOKUP('Labor - cost'!$B15,rates!$A:$B,2,0),"")</f>
        <v/>
      </c>
      <c r="BA15" s="76">
        <f t="shared" si="2"/>
        <v>0</v>
      </c>
      <c r="BB15" s="77">
        <f t="shared" si="3"/>
        <v>0</v>
      </c>
    </row>
    <row r="16" spans="1:54">
      <c r="A16" s="83" t="str">
        <f>IF('Labor - effort'!A16&lt;&gt;"",'Labor - effort'!A16,"")</f>
        <v/>
      </c>
      <c r="B16" s="84" t="str">
        <f>IF('Labor - effort'!B16&lt;&gt;"",'Labor - effort'!B16,"")</f>
        <v/>
      </c>
      <c r="C16" s="85" t="str">
        <f>_xlfn.IFNA('Labor - effort'!C16*VLOOKUP('Labor - cost'!$B16,rates!$A:$B,2,0),"")</f>
        <v/>
      </c>
      <c r="D16" s="86" t="str">
        <f>_xlfn.IFNA('Labor - effort'!D16*VLOOKUP('Labor - cost'!$B16,rates!$A:$B,2,0),"")</f>
        <v/>
      </c>
      <c r="E16" s="85" t="str">
        <f>_xlfn.IFNA('Labor - effort'!E16*VLOOKUP('Labor - cost'!$B16,rates!$A:$B,2,0),"")</f>
        <v/>
      </c>
      <c r="F16" s="86" t="str">
        <f>_xlfn.IFNA('Labor - effort'!F16*VLOOKUP('Labor - cost'!$B16,rates!$A:$B,2,0),"")</f>
        <v/>
      </c>
      <c r="G16" s="85" t="str">
        <f>_xlfn.IFNA('Labor - effort'!G16*VLOOKUP('Labor - cost'!$B16,rates!$A:$B,2,0),"")</f>
        <v/>
      </c>
      <c r="H16" s="86" t="str">
        <f>_xlfn.IFNA('Labor - effort'!H16*VLOOKUP('Labor - cost'!$B16,rates!$A:$B,2,0),"")</f>
        <v/>
      </c>
      <c r="I16" s="85" t="str">
        <f>_xlfn.IFNA('Labor - effort'!I16*VLOOKUP('Labor - cost'!$B16,rates!$A:$B,2,0),"")</f>
        <v/>
      </c>
      <c r="J16" s="86" t="str">
        <f>_xlfn.IFNA('Labor - effort'!J16*VLOOKUP('Labor - cost'!$B16,rates!$A:$B,2,0),"")</f>
        <v/>
      </c>
      <c r="K16" s="85" t="str">
        <f>_xlfn.IFNA('Labor - effort'!K16*VLOOKUP('Labor - cost'!$B16,rates!$A:$B,2,0),"")</f>
        <v/>
      </c>
      <c r="L16" s="86" t="str">
        <f>_xlfn.IFNA('Labor - effort'!L16*VLOOKUP('Labor - cost'!$B16,rates!$A:$B,2,0),"")</f>
        <v/>
      </c>
      <c r="M16" s="85" t="str">
        <f>_xlfn.IFNA('Labor - effort'!M16*VLOOKUP('Labor - cost'!$B16,rates!$A:$B,2,0),"")</f>
        <v/>
      </c>
      <c r="N16" s="86" t="str">
        <f>_xlfn.IFNA('Labor - effort'!N16*VLOOKUP('Labor - cost'!$B16,rates!$A:$B,2,0),"")</f>
        <v/>
      </c>
      <c r="O16" s="85" t="str">
        <f>_xlfn.IFNA('Labor - effort'!O16*VLOOKUP('Labor - cost'!$B16,rates!$A:$B,2,0),"")</f>
        <v/>
      </c>
      <c r="P16" s="86" t="str">
        <f>_xlfn.IFNA('Labor - effort'!P16*VLOOKUP('Labor - cost'!$B16,rates!$A:$B,2,0),"")</f>
        <v/>
      </c>
      <c r="Q16" s="85" t="str">
        <f>_xlfn.IFNA('Labor - effort'!Q16*VLOOKUP('Labor - cost'!$B16,rates!$A:$B,2,0),"")</f>
        <v/>
      </c>
      <c r="R16" s="86" t="str">
        <f>_xlfn.IFNA('Labor - effort'!R16*VLOOKUP('Labor - cost'!$B16,rates!$A:$B,2,0),"")</f>
        <v/>
      </c>
      <c r="S16" s="85" t="str">
        <f>_xlfn.IFNA('Labor - effort'!S16*VLOOKUP('Labor - cost'!$B16,rates!$A:$B,2,0),"")</f>
        <v/>
      </c>
      <c r="T16" s="86" t="str">
        <f>_xlfn.IFNA('Labor - effort'!T16*VLOOKUP('Labor - cost'!$B16,rates!$A:$B,2,0),"")</f>
        <v/>
      </c>
      <c r="U16" s="85" t="str">
        <f>_xlfn.IFNA('Labor - effort'!U16*VLOOKUP('Labor - cost'!$B16,rates!$A:$B,2,0),"")</f>
        <v/>
      </c>
      <c r="V16" s="86" t="str">
        <f>_xlfn.IFNA('Labor - effort'!V16*VLOOKUP('Labor - cost'!$B16,rates!$A:$B,2,0),"")</f>
        <v/>
      </c>
      <c r="W16" s="85" t="str">
        <f>_xlfn.IFNA('Labor - effort'!W16*VLOOKUP('Labor - cost'!$B16,rates!$A:$B,2,0),"")</f>
        <v/>
      </c>
      <c r="X16" s="86" t="str">
        <f>_xlfn.IFNA('Labor - effort'!X16*VLOOKUP('Labor - cost'!$B16,rates!$A:$B,2,0),"")</f>
        <v/>
      </c>
      <c r="Y16" s="85" t="str">
        <f>_xlfn.IFNA('Labor - effort'!Y16*VLOOKUP('Labor - cost'!$B16,rates!$A:$B,2,0),"")</f>
        <v/>
      </c>
      <c r="Z16" s="86" t="str">
        <f>_xlfn.IFNA('Labor - effort'!Z16*VLOOKUP('Labor - cost'!$B16,rates!$A:$B,2,0),"")</f>
        <v/>
      </c>
      <c r="AA16" s="76">
        <f t="shared" si="0"/>
        <v>0</v>
      </c>
      <c r="AB16" s="77">
        <f t="shared" si="1"/>
        <v>0</v>
      </c>
      <c r="AC16" s="85" t="str">
        <f>_xlfn.IFNA('Labor - effort'!AC16*VLOOKUP('Labor - cost'!$B16,rates!$A:$B,2,0),"")</f>
        <v/>
      </c>
      <c r="AD16" s="86" t="str">
        <f>_xlfn.IFNA('Labor - effort'!AD16*VLOOKUP('Labor - cost'!$B16,rates!$A:$B,2,0),"")</f>
        <v/>
      </c>
      <c r="AE16" s="85" t="str">
        <f>_xlfn.IFNA('Labor - effort'!AE16*VLOOKUP('Labor - cost'!$B16,rates!$A:$B,2,0),"")</f>
        <v/>
      </c>
      <c r="AF16" s="86" t="str">
        <f>_xlfn.IFNA('Labor - effort'!AF16*VLOOKUP('Labor - cost'!$B16,rates!$A:$B,2,0),"")</f>
        <v/>
      </c>
      <c r="AG16" s="85" t="str">
        <f>_xlfn.IFNA('Labor - effort'!AG16*VLOOKUP('Labor - cost'!$B16,rates!$A:$B,2,0),"")</f>
        <v/>
      </c>
      <c r="AH16" s="86" t="str">
        <f>_xlfn.IFNA('Labor - effort'!AH16*VLOOKUP('Labor - cost'!$B16,rates!$A:$B,2,0),"")</f>
        <v/>
      </c>
      <c r="AI16" s="85" t="str">
        <f>_xlfn.IFNA('Labor - effort'!AI16*VLOOKUP('Labor - cost'!$B16,rates!$A:$B,2,0),"")</f>
        <v/>
      </c>
      <c r="AJ16" s="86" t="str">
        <f>_xlfn.IFNA('Labor - effort'!AJ16*VLOOKUP('Labor - cost'!$B16,rates!$A:$B,2,0),"")</f>
        <v/>
      </c>
      <c r="AK16" s="85" t="str">
        <f>_xlfn.IFNA('Labor - effort'!AK16*VLOOKUP('Labor - cost'!$B16,rates!$A:$B,2,0),"")</f>
        <v/>
      </c>
      <c r="AL16" s="86" t="str">
        <f>_xlfn.IFNA('Labor - effort'!AL16*VLOOKUP('Labor - cost'!$B16,rates!$A:$B,2,0),"")</f>
        <v/>
      </c>
      <c r="AM16" s="85" t="str">
        <f>_xlfn.IFNA('Labor - effort'!AM16*VLOOKUP('Labor - cost'!$B16,rates!$A:$B,2,0),"")</f>
        <v/>
      </c>
      <c r="AN16" s="86" t="str">
        <f>_xlfn.IFNA('Labor - effort'!AN16*VLOOKUP('Labor - cost'!$B16,rates!$A:$B,2,0),"")</f>
        <v/>
      </c>
      <c r="AO16" s="85" t="str">
        <f>_xlfn.IFNA('Labor - effort'!AO16*VLOOKUP('Labor - cost'!$B16,rates!$A:$B,2,0),"")</f>
        <v/>
      </c>
      <c r="AP16" s="86" t="str">
        <f>_xlfn.IFNA('Labor - effort'!AP16*VLOOKUP('Labor - cost'!$B16,rates!$A:$B,2,0),"")</f>
        <v/>
      </c>
      <c r="AQ16" s="85" t="str">
        <f>_xlfn.IFNA('Labor - effort'!AQ16*VLOOKUP('Labor - cost'!$B16,rates!$A:$B,2,0),"")</f>
        <v/>
      </c>
      <c r="AR16" s="86" t="str">
        <f>_xlfn.IFNA('Labor - effort'!AR16*VLOOKUP('Labor - cost'!$B16,rates!$A:$B,2,0),"")</f>
        <v/>
      </c>
      <c r="AS16" s="85" t="str">
        <f>_xlfn.IFNA('Labor - effort'!AS16*VLOOKUP('Labor - cost'!$B16,rates!$A:$B,2,0),"")</f>
        <v/>
      </c>
      <c r="AT16" s="86" t="str">
        <f>_xlfn.IFNA('Labor - effort'!AT16*VLOOKUP('Labor - cost'!$B16,rates!$A:$B,2,0),"")</f>
        <v/>
      </c>
      <c r="AU16" s="85" t="str">
        <f>_xlfn.IFNA('Labor - effort'!AU16*VLOOKUP('Labor - cost'!$B16,rates!$A:$B,2,0),"")</f>
        <v/>
      </c>
      <c r="AV16" s="86" t="str">
        <f>_xlfn.IFNA('Labor - effort'!AV16*VLOOKUP('Labor - cost'!$B16,rates!$A:$B,2,0),"")</f>
        <v/>
      </c>
      <c r="AW16" s="85" t="str">
        <f>_xlfn.IFNA('Labor - effort'!AW16*VLOOKUP('Labor - cost'!$B16,rates!$A:$B,2,0),"")</f>
        <v/>
      </c>
      <c r="AX16" s="86" t="str">
        <f>_xlfn.IFNA('Labor - effort'!AX16*VLOOKUP('Labor - cost'!$B16,rates!$A:$B,2,0),"")</f>
        <v/>
      </c>
      <c r="AY16" s="85" t="str">
        <f>_xlfn.IFNA('Labor - effort'!AY16*VLOOKUP('Labor - cost'!$B16,rates!$A:$B,2,0),"")</f>
        <v/>
      </c>
      <c r="AZ16" s="86" t="str">
        <f>_xlfn.IFNA('Labor - effort'!AZ16*VLOOKUP('Labor - cost'!$B16,rates!$A:$B,2,0),"")</f>
        <v/>
      </c>
      <c r="BA16" s="76">
        <f t="shared" si="2"/>
        <v>0</v>
      </c>
      <c r="BB16" s="77">
        <f t="shared" si="3"/>
        <v>0</v>
      </c>
    </row>
    <row r="17" spans="1:54">
      <c r="A17" s="83" t="str">
        <f>IF('Labor - effort'!A17&lt;&gt;"",'Labor - effort'!A17,"")</f>
        <v/>
      </c>
      <c r="B17" s="84" t="str">
        <f>IF('Labor - effort'!B17&lt;&gt;"",'Labor - effort'!B17,"")</f>
        <v/>
      </c>
      <c r="C17" s="85" t="str">
        <f>_xlfn.IFNA('Labor - effort'!C17*VLOOKUP('Labor - cost'!$B17,rates!$A:$B,2,0),"")</f>
        <v/>
      </c>
      <c r="D17" s="86" t="str">
        <f>_xlfn.IFNA('Labor - effort'!D17*VLOOKUP('Labor - cost'!$B17,rates!$A:$B,2,0),"")</f>
        <v/>
      </c>
      <c r="E17" s="85" t="str">
        <f>_xlfn.IFNA('Labor - effort'!E17*VLOOKUP('Labor - cost'!$B17,rates!$A:$B,2,0),"")</f>
        <v/>
      </c>
      <c r="F17" s="86" t="str">
        <f>_xlfn.IFNA('Labor - effort'!F17*VLOOKUP('Labor - cost'!$B17,rates!$A:$B,2,0),"")</f>
        <v/>
      </c>
      <c r="G17" s="85" t="str">
        <f>_xlfn.IFNA('Labor - effort'!G17*VLOOKUP('Labor - cost'!$B17,rates!$A:$B,2,0),"")</f>
        <v/>
      </c>
      <c r="H17" s="86" t="str">
        <f>_xlfn.IFNA('Labor - effort'!H17*VLOOKUP('Labor - cost'!$B17,rates!$A:$B,2,0),"")</f>
        <v/>
      </c>
      <c r="I17" s="85" t="str">
        <f>_xlfn.IFNA('Labor - effort'!I17*VLOOKUP('Labor - cost'!$B17,rates!$A:$B,2,0),"")</f>
        <v/>
      </c>
      <c r="J17" s="86" t="str">
        <f>_xlfn.IFNA('Labor - effort'!J17*VLOOKUP('Labor - cost'!$B17,rates!$A:$B,2,0),"")</f>
        <v/>
      </c>
      <c r="K17" s="85" t="str">
        <f>_xlfn.IFNA('Labor - effort'!K17*VLOOKUP('Labor - cost'!$B17,rates!$A:$B,2,0),"")</f>
        <v/>
      </c>
      <c r="L17" s="86" t="str">
        <f>_xlfn.IFNA('Labor - effort'!L17*VLOOKUP('Labor - cost'!$B17,rates!$A:$B,2,0),"")</f>
        <v/>
      </c>
      <c r="M17" s="85" t="str">
        <f>_xlfn.IFNA('Labor - effort'!M17*VLOOKUP('Labor - cost'!$B17,rates!$A:$B,2,0),"")</f>
        <v/>
      </c>
      <c r="N17" s="86" t="str">
        <f>_xlfn.IFNA('Labor - effort'!N17*VLOOKUP('Labor - cost'!$B17,rates!$A:$B,2,0),"")</f>
        <v/>
      </c>
      <c r="O17" s="85" t="str">
        <f>_xlfn.IFNA('Labor - effort'!O17*VLOOKUP('Labor - cost'!$B17,rates!$A:$B,2,0),"")</f>
        <v/>
      </c>
      <c r="P17" s="86" t="str">
        <f>_xlfn.IFNA('Labor - effort'!P17*VLOOKUP('Labor - cost'!$B17,rates!$A:$B,2,0),"")</f>
        <v/>
      </c>
      <c r="Q17" s="85" t="str">
        <f>_xlfn.IFNA('Labor - effort'!Q17*VLOOKUP('Labor - cost'!$B17,rates!$A:$B,2,0),"")</f>
        <v/>
      </c>
      <c r="R17" s="86" t="str">
        <f>_xlfn.IFNA('Labor - effort'!R17*VLOOKUP('Labor - cost'!$B17,rates!$A:$B,2,0),"")</f>
        <v/>
      </c>
      <c r="S17" s="85" t="str">
        <f>_xlfn.IFNA('Labor - effort'!S17*VLOOKUP('Labor - cost'!$B17,rates!$A:$B,2,0),"")</f>
        <v/>
      </c>
      <c r="T17" s="86" t="str">
        <f>_xlfn.IFNA('Labor - effort'!T17*VLOOKUP('Labor - cost'!$B17,rates!$A:$B,2,0),"")</f>
        <v/>
      </c>
      <c r="U17" s="85" t="str">
        <f>_xlfn.IFNA('Labor - effort'!U17*VLOOKUP('Labor - cost'!$B17,rates!$A:$B,2,0),"")</f>
        <v/>
      </c>
      <c r="V17" s="86" t="str">
        <f>_xlfn.IFNA('Labor - effort'!V17*VLOOKUP('Labor - cost'!$B17,rates!$A:$B,2,0),"")</f>
        <v/>
      </c>
      <c r="W17" s="85" t="str">
        <f>_xlfn.IFNA('Labor - effort'!W17*VLOOKUP('Labor - cost'!$B17,rates!$A:$B,2,0),"")</f>
        <v/>
      </c>
      <c r="X17" s="86" t="str">
        <f>_xlfn.IFNA('Labor - effort'!X17*VLOOKUP('Labor - cost'!$B17,rates!$A:$B,2,0),"")</f>
        <v/>
      </c>
      <c r="Y17" s="85" t="str">
        <f>_xlfn.IFNA('Labor - effort'!Y17*VLOOKUP('Labor - cost'!$B17,rates!$A:$B,2,0),"")</f>
        <v/>
      </c>
      <c r="Z17" s="86" t="str">
        <f>_xlfn.IFNA('Labor - effort'!Z17*VLOOKUP('Labor - cost'!$B17,rates!$A:$B,2,0),"")</f>
        <v/>
      </c>
      <c r="AA17" s="76">
        <f t="shared" si="0"/>
        <v>0</v>
      </c>
      <c r="AB17" s="77">
        <f t="shared" si="1"/>
        <v>0</v>
      </c>
      <c r="AC17" s="85" t="str">
        <f>_xlfn.IFNA('Labor - effort'!AC17*VLOOKUP('Labor - cost'!$B17,rates!$A:$B,2,0),"")</f>
        <v/>
      </c>
      <c r="AD17" s="86" t="str">
        <f>_xlfn.IFNA('Labor - effort'!AD17*VLOOKUP('Labor - cost'!$B17,rates!$A:$B,2,0),"")</f>
        <v/>
      </c>
      <c r="AE17" s="85" t="str">
        <f>_xlfn.IFNA('Labor - effort'!AE17*VLOOKUP('Labor - cost'!$B17,rates!$A:$B,2,0),"")</f>
        <v/>
      </c>
      <c r="AF17" s="86" t="str">
        <f>_xlfn.IFNA('Labor - effort'!AF17*VLOOKUP('Labor - cost'!$B17,rates!$A:$B,2,0),"")</f>
        <v/>
      </c>
      <c r="AG17" s="85" t="str">
        <f>_xlfn.IFNA('Labor - effort'!AG17*VLOOKUP('Labor - cost'!$B17,rates!$A:$B,2,0),"")</f>
        <v/>
      </c>
      <c r="AH17" s="86" t="str">
        <f>_xlfn.IFNA('Labor - effort'!AH17*VLOOKUP('Labor - cost'!$B17,rates!$A:$B,2,0),"")</f>
        <v/>
      </c>
      <c r="AI17" s="85" t="str">
        <f>_xlfn.IFNA('Labor - effort'!AI17*VLOOKUP('Labor - cost'!$B17,rates!$A:$B,2,0),"")</f>
        <v/>
      </c>
      <c r="AJ17" s="86" t="str">
        <f>_xlfn.IFNA('Labor - effort'!AJ17*VLOOKUP('Labor - cost'!$B17,rates!$A:$B,2,0),"")</f>
        <v/>
      </c>
      <c r="AK17" s="85" t="str">
        <f>_xlfn.IFNA('Labor - effort'!AK17*VLOOKUP('Labor - cost'!$B17,rates!$A:$B,2,0),"")</f>
        <v/>
      </c>
      <c r="AL17" s="86" t="str">
        <f>_xlfn.IFNA('Labor - effort'!AL17*VLOOKUP('Labor - cost'!$B17,rates!$A:$B,2,0),"")</f>
        <v/>
      </c>
      <c r="AM17" s="85" t="str">
        <f>_xlfn.IFNA('Labor - effort'!AM17*VLOOKUP('Labor - cost'!$B17,rates!$A:$B,2,0),"")</f>
        <v/>
      </c>
      <c r="AN17" s="86" t="str">
        <f>_xlfn.IFNA('Labor - effort'!AN17*VLOOKUP('Labor - cost'!$B17,rates!$A:$B,2,0),"")</f>
        <v/>
      </c>
      <c r="AO17" s="85" t="str">
        <f>_xlfn.IFNA('Labor - effort'!AO17*VLOOKUP('Labor - cost'!$B17,rates!$A:$B,2,0),"")</f>
        <v/>
      </c>
      <c r="AP17" s="86" t="str">
        <f>_xlfn.IFNA('Labor - effort'!AP17*VLOOKUP('Labor - cost'!$B17,rates!$A:$B,2,0),"")</f>
        <v/>
      </c>
      <c r="AQ17" s="85" t="str">
        <f>_xlfn.IFNA('Labor - effort'!AQ17*VLOOKUP('Labor - cost'!$B17,rates!$A:$B,2,0),"")</f>
        <v/>
      </c>
      <c r="AR17" s="86" t="str">
        <f>_xlfn.IFNA('Labor - effort'!AR17*VLOOKUP('Labor - cost'!$B17,rates!$A:$B,2,0),"")</f>
        <v/>
      </c>
      <c r="AS17" s="85" t="str">
        <f>_xlfn.IFNA('Labor - effort'!AS17*VLOOKUP('Labor - cost'!$B17,rates!$A:$B,2,0),"")</f>
        <v/>
      </c>
      <c r="AT17" s="86" t="str">
        <f>_xlfn.IFNA('Labor - effort'!AT17*VLOOKUP('Labor - cost'!$B17,rates!$A:$B,2,0),"")</f>
        <v/>
      </c>
      <c r="AU17" s="85" t="str">
        <f>_xlfn.IFNA('Labor - effort'!AU17*VLOOKUP('Labor - cost'!$B17,rates!$A:$B,2,0),"")</f>
        <v/>
      </c>
      <c r="AV17" s="86" t="str">
        <f>_xlfn.IFNA('Labor - effort'!AV17*VLOOKUP('Labor - cost'!$B17,rates!$A:$B,2,0),"")</f>
        <v/>
      </c>
      <c r="AW17" s="85" t="str">
        <f>_xlfn.IFNA('Labor - effort'!AW17*VLOOKUP('Labor - cost'!$B17,rates!$A:$B,2,0),"")</f>
        <v/>
      </c>
      <c r="AX17" s="86" t="str">
        <f>_xlfn.IFNA('Labor - effort'!AX17*VLOOKUP('Labor - cost'!$B17,rates!$A:$B,2,0),"")</f>
        <v/>
      </c>
      <c r="AY17" s="85" t="str">
        <f>_xlfn.IFNA('Labor - effort'!AY17*VLOOKUP('Labor - cost'!$B17,rates!$A:$B,2,0),"")</f>
        <v/>
      </c>
      <c r="AZ17" s="86" t="str">
        <f>_xlfn.IFNA('Labor - effort'!AZ17*VLOOKUP('Labor - cost'!$B17,rates!$A:$B,2,0),"")</f>
        <v/>
      </c>
      <c r="BA17" s="76">
        <f t="shared" si="2"/>
        <v>0</v>
      </c>
      <c r="BB17" s="77">
        <f t="shared" si="3"/>
        <v>0</v>
      </c>
    </row>
    <row r="18" spans="1:54">
      <c r="A18" s="83" t="str">
        <f>IF('Labor - effort'!A18&lt;&gt;"",'Labor - effort'!A18,"")</f>
        <v/>
      </c>
      <c r="B18" s="84" t="str">
        <f>IF('Labor - effort'!B18&lt;&gt;"",'Labor - effort'!B18,"")</f>
        <v/>
      </c>
      <c r="C18" s="85" t="str">
        <f>_xlfn.IFNA('Labor - effort'!C18*VLOOKUP('Labor - cost'!$B18,rates!$A:$B,2,0),"")</f>
        <v/>
      </c>
      <c r="D18" s="86" t="str">
        <f>_xlfn.IFNA('Labor - effort'!D18*VLOOKUP('Labor - cost'!$B18,rates!$A:$B,2,0),"")</f>
        <v/>
      </c>
      <c r="E18" s="85" t="str">
        <f>_xlfn.IFNA('Labor - effort'!E18*VLOOKUP('Labor - cost'!$B18,rates!$A:$B,2,0),"")</f>
        <v/>
      </c>
      <c r="F18" s="86" t="str">
        <f>_xlfn.IFNA('Labor - effort'!F18*VLOOKUP('Labor - cost'!$B18,rates!$A:$B,2,0),"")</f>
        <v/>
      </c>
      <c r="G18" s="85" t="str">
        <f>_xlfn.IFNA('Labor - effort'!G18*VLOOKUP('Labor - cost'!$B18,rates!$A:$B,2,0),"")</f>
        <v/>
      </c>
      <c r="H18" s="86" t="str">
        <f>_xlfn.IFNA('Labor - effort'!H18*VLOOKUP('Labor - cost'!$B18,rates!$A:$B,2,0),"")</f>
        <v/>
      </c>
      <c r="I18" s="85" t="str">
        <f>_xlfn.IFNA('Labor - effort'!I18*VLOOKUP('Labor - cost'!$B18,rates!$A:$B,2,0),"")</f>
        <v/>
      </c>
      <c r="J18" s="86" t="str">
        <f>_xlfn.IFNA('Labor - effort'!J18*VLOOKUP('Labor - cost'!$B18,rates!$A:$B,2,0),"")</f>
        <v/>
      </c>
      <c r="K18" s="85" t="str">
        <f>_xlfn.IFNA('Labor - effort'!K18*VLOOKUP('Labor - cost'!$B18,rates!$A:$B,2,0),"")</f>
        <v/>
      </c>
      <c r="L18" s="86" t="str">
        <f>_xlfn.IFNA('Labor - effort'!L18*VLOOKUP('Labor - cost'!$B18,rates!$A:$B,2,0),"")</f>
        <v/>
      </c>
      <c r="M18" s="85" t="str">
        <f>_xlfn.IFNA('Labor - effort'!M18*VLOOKUP('Labor - cost'!$B18,rates!$A:$B,2,0),"")</f>
        <v/>
      </c>
      <c r="N18" s="86" t="str">
        <f>_xlfn.IFNA('Labor - effort'!N18*VLOOKUP('Labor - cost'!$B18,rates!$A:$B,2,0),"")</f>
        <v/>
      </c>
      <c r="O18" s="85" t="str">
        <f>_xlfn.IFNA('Labor - effort'!O18*VLOOKUP('Labor - cost'!$B18,rates!$A:$B,2,0),"")</f>
        <v/>
      </c>
      <c r="P18" s="86" t="str">
        <f>_xlfn.IFNA('Labor - effort'!P18*VLOOKUP('Labor - cost'!$B18,rates!$A:$B,2,0),"")</f>
        <v/>
      </c>
      <c r="Q18" s="85" t="str">
        <f>_xlfn.IFNA('Labor - effort'!Q18*VLOOKUP('Labor - cost'!$B18,rates!$A:$B,2,0),"")</f>
        <v/>
      </c>
      <c r="R18" s="86" t="str">
        <f>_xlfn.IFNA('Labor - effort'!R18*VLOOKUP('Labor - cost'!$B18,rates!$A:$B,2,0),"")</f>
        <v/>
      </c>
      <c r="S18" s="85" t="str">
        <f>_xlfn.IFNA('Labor - effort'!S18*VLOOKUP('Labor - cost'!$B18,rates!$A:$B,2,0),"")</f>
        <v/>
      </c>
      <c r="T18" s="86" t="str">
        <f>_xlfn.IFNA('Labor - effort'!T18*VLOOKUP('Labor - cost'!$B18,rates!$A:$B,2,0),"")</f>
        <v/>
      </c>
      <c r="U18" s="85" t="str">
        <f>_xlfn.IFNA('Labor - effort'!U18*VLOOKUP('Labor - cost'!$B18,rates!$A:$B,2,0),"")</f>
        <v/>
      </c>
      <c r="V18" s="86" t="str">
        <f>_xlfn.IFNA('Labor - effort'!V18*VLOOKUP('Labor - cost'!$B18,rates!$A:$B,2,0),"")</f>
        <v/>
      </c>
      <c r="W18" s="85" t="str">
        <f>_xlfn.IFNA('Labor - effort'!W18*VLOOKUP('Labor - cost'!$B18,rates!$A:$B,2,0),"")</f>
        <v/>
      </c>
      <c r="X18" s="86" t="str">
        <f>_xlfn.IFNA('Labor - effort'!X18*VLOOKUP('Labor - cost'!$B18,rates!$A:$B,2,0),"")</f>
        <v/>
      </c>
      <c r="Y18" s="85" t="str">
        <f>_xlfn.IFNA('Labor - effort'!Y18*VLOOKUP('Labor - cost'!$B18,rates!$A:$B,2,0),"")</f>
        <v/>
      </c>
      <c r="Z18" s="86" t="str">
        <f>_xlfn.IFNA('Labor - effort'!Z18*VLOOKUP('Labor - cost'!$B18,rates!$A:$B,2,0),"")</f>
        <v/>
      </c>
      <c r="AA18" s="76">
        <f t="shared" si="0"/>
        <v>0</v>
      </c>
      <c r="AB18" s="77">
        <f t="shared" si="1"/>
        <v>0</v>
      </c>
      <c r="AC18" s="85" t="str">
        <f>_xlfn.IFNA('Labor - effort'!AC18*VLOOKUP('Labor - cost'!$B18,rates!$A:$B,2,0),"")</f>
        <v/>
      </c>
      <c r="AD18" s="86" t="str">
        <f>_xlfn.IFNA('Labor - effort'!AD18*VLOOKUP('Labor - cost'!$B18,rates!$A:$B,2,0),"")</f>
        <v/>
      </c>
      <c r="AE18" s="85" t="str">
        <f>_xlfn.IFNA('Labor - effort'!AE18*VLOOKUP('Labor - cost'!$B18,rates!$A:$B,2,0),"")</f>
        <v/>
      </c>
      <c r="AF18" s="86" t="str">
        <f>_xlfn.IFNA('Labor - effort'!AF18*VLOOKUP('Labor - cost'!$B18,rates!$A:$B,2,0),"")</f>
        <v/>
      </c>
      <c r="AG18" s="85" t="str">
        <f>_xlfn.IFNA('Labor - effort'!AG18*VLOOKUP('Labor - cost'!$B18,rates!$A:$B,2,0),"")</f>
        <v/>
      </c>
      <c r="AH18" s="86" t="str">
        <f>_xlfn.IFNA('Labor - effort'!AH18*VLOOKUP('Labor - cost'!$B18,rates!$A:$B,2,0),"")</f>
        <v/>
      </c>
      <c r="AI18" s="85" t="str">
        <f>_xlfn.IFNA('Labor - effort'!AI18*VLOOKUP('Labor - cost'!$B18,rates!$A:$B,2,0),"")</f>
        <v/>
      </c>
      <c r="AJ18" s="86" t="str">
        <f>_xlfn.IFNA('Labor - effort'!AJ18*VLOOKUP('Labor - cost'!$B18,rates!$A:$B,2,0),"")</f>
        <v/>
      </c>
      <c r="AK18" s="85" t="str">
        <f>_xlfn.IFNA('Labor - effort'!AK18*VLOOKUP('Labor - cost'!$B18,rates!$A:$B,2,0),"")</f>
        <v/>
      </c>
      <c r="AL18" s="86" t="str">
        <f>_xlfn.IFNA('Labor - effort'!AL18*VLOOKUP('Labor - cost'!$B18,rates!$A:$B,2,0),"")</f>
        <v/>
      </c>
      <c r="AM18" s="85" t="str">
        <f>_xlfn.IFNA('Labor - effort'!AM18*VLOOKUP('Labor - cost'!$B18,rates!$A:$B,2,0),"")</f>
        <v/>
      </c>
      <c r="AN18" s="86" t="str">
        <f>_xlfn.IFNA('Labor - effort'!AN18*VLOOKUP('Labor - cost'!$B18,rates!$A:$B,2,0),"")</f>
        <v/>
      </c>
      <c r="AO18" s="85" t="str">
        <f>_xlfn.IFNA('Labor - effort'!AO18*VLOOKUP('Labor - cost'!$B18,rates!$A:$B,2,0),"")</f>
        <v/>
      </c>
      <c r="AP18" s="86" t="str">
        <f>_xlfn.IFNA('Labor - effort'!AP18*VLOOKUP('Labor - cost'!$B18,rates!$A:$B,2,0),"")</f>
        <v/>
      </c>
      <c r="AQ18" s="85" t="str">
        <f>_xlfn.IFNA('Labor - effort'!AQ18*VLOOKUP('Labor - cost'!$B18,rates!$A:$B,2,0),"")</f>
        <v/>
      </c>
      <c r="AR18" s="86" t="str">
        <f>_xlfn.IFNA('Labor - effort'!AR18*VLOOKUP('Labor - cost'!$B18,rates!$A:$B,2,0),"")</f>
        <v/>
      </c>
      <c r="AS18" s="85" t="str">
        <f>_xlfn.IFNA('Labor - effort'!AS18*VLOOKUP('Labor - cost'!$B18,rates!$A:$B,2,0),"")</f>
        <v/>
      </c>
      <c r="AT18" s="86" t="str">
        <f>_xlfn.IFNA('Labor - effort'!AT18*VLOOKUP('Labor - cost'!$B18,rates!$A:$B,2,0),"")</f>
        <v/>
      </c>
      <c r="AU18" s="85" t="str">
        <f>_xlfn.IFNA('Labor - effort'!AU18*VLOOKUP('Labor - cost'!$B18,rates!$A:$B,2,0),"")</f>
        <v/>
      </c>
      <c r="AV18" s="86" t="str">
        <f>_xlfn.IFNA('Labor - effort'!AV18*VLOOKUP('Labor - cost'!$B18,rates!$A:$B,2,0),"")</f>
        <v/>
      </c>
      <c r="AW18" s="85" t="str">
        <f>_xlfn.IFNA('Labor - effort'!AW18*VLOOKUP('Labor - cost'!$B18,rates!$A:$B,2,0),"")</f>
        <v/>
      </c>
      <c r="AX18" s="86" t="str">
        <f>_xlfn.IFNA('Labor - effort'!AX18*VLOOKUP('Labor - cost'!$B18,rates!$A:$B,2,0),"")</f>
        <v/>
      </c>
      <c r="AY18" s="85" t="str">
        <f>_xlfn.IFNA('Labor - effort'!AY18*VLOOKUP('Labor - cost'!$B18,rates!$A:$B,2,0),"")</f>
        <v/>
      </c>
      <c r="AZ18" s="86" t="str">
        <f>_xlfn.IFNA('Labor - effort'!AZ18*VLOOKUP('Labor - cost'!$B18,rates!$A:$B,2,0),"")</f>
        <v/>
      </c>
      <c r="BA18" s="76">
        <f t="shared" si="2"/>
        <v>0</v>
      </c>
      <c r="BB18" s="77">
        <f t="shared" si="3"/>
        <v>0</v>
      </c>
    </row>
    <row r="19" spans="1:54" ht="17" thickBot="1">
      <c r="A19" s="83" t="str">
        <f>IF('Labor - effort'!A19&lt;&gt;"",'Labor - effort'!A19,"")</f>
        <v/>
      </c>
      <c r="B19" s="84" t="str">
        <f>IF('Labor - effort'!B19&lt;&gt;"",'Labor - effort'!B19,"")</f>
        <v/>
      </c>
      <c r="C19" s="85" t="str">
        <f>_xlfn.IFNA('Labor - effort'!C19*VLOOKUP('Labor - cost'!$B19,rates!$A:$B,2,0),"")</f>
        <v/>
      </c>
      <c r="D19" s="86" t="str">
        <f>_xlfn.IFNA('Labor - effort'!D19*VLOOKUP('Labor - cost'!$B19,rates!$A:$B,2,0),"")</f>
        <v/>
      </c>
      <c r="E19" s="85" t="str">
        <f>_xlfn.IFNA('Labor - effort'!E19*VLOOKUP('Labor - cost'!$B19,rates!$A:$B,2,0),"")</f>
        <v/>
      </c>
      <c r="F19" s="86" t="str">
        <f>_xlfn.IFNA('Labor - effort'!F19*VLOOKUP('Labor - cost'!$B19,rates!$A:$B,2,0),"")</f>
        <v/>
      </c>
      <c r="G19" s="85" t="str">
        <f>_xlfn.IFNA('Labor - effort'!G19*VLOOKUP('Labor - cost'!$B19,rates!$A:$B,2,0),"")</f>
        <v/>
      </c>
      <c r="H19" s="86" t="str">
        <f>_xlfn.IFNA('Labor - effort'!H19*VLOOKUP('Labor - cost'!$B19,rates!$A:$B,2,0),"")</f>
        <v/>
      </c>
      <c r="I19" s="85" t="str">
        <f>_xlfn.IFNA('Labor - effort'!I19*VLOOKUP('Labor - cost'!$B19,rates!$A:$B,2,0),"")</f>
        <v/>
      </c>
      <c r="J19" s="86" t="str">
        <f>_xlfn.IFNA('Labor - effort'!J19*VLOOKUP('Labor - cost'!$B19,rates!$A:$B,2,0),"")</f>
        <v/>
      </c>
      <c r="K19" s="85" t="str">
        <f>_xlfn.IFNA('Labor - effort'!K19*VLOOKUP('Labor - cost'!$B19,rates!$A:$B,2,0),"")</f>
        <v/>
      </c>
      <c r="L19" s="86" t="str">
        <f>_xlfn.IFNA('Labor - effort'!L19*VLOOKUP('Labor - cost'!$B19,rates!$A:$B,2,0),"")</f>
        <v/>
      </c>
      <c r="M19" s="85" t="str">
        <f>_xlfn.IFNA('Labor - effort'!M19*VLOOKUP('Labor - cost'!$B19,rates!$A:$B,2,0),"")</f>
        <v/>
      </c>
      <c r="N19" s="86" t="str">
        <f>_xlfn.IFNA('Labor - effort'!N19*VLOOKUP('Labor - cost'!$B19,rates!$A:$B,2,0),"")</f>
        <v/>
      </c>
      <c r="O19" s="85" t="str">
        <f>_xlfn.IFNA('Labor - effort'!O19*VLOOKUP('Labor - cost'!$B19,rates!$A:$B,2,0),"")</f>
        <v/>
      </c>
      <c r="P19" s="86" t="str">
        <f>_xlfn.IFNA('Labor - effort'!P19*VLOOKUP('Labor - cost'!$B19,rates!$A:$B,2,0),"")</f>
        <v/>
      </c>
      <c r="Q19" s="85" t="str">
        <f>_xlfn.IFNA('Labor - effort'!Q19*VLOOKUP('Labor - cost'!$B19,rates!$A:$B,2,0),"")</f>
        <v/>
      </c>
      <c r="R19" s="86" t="str">
        <f>_xlfn.IFNA('Labor - effort'!R19*VLOOKUP('Labor - cost'!$B19,rates!$A:$B,2,0),"")</f>
        <v/>
      </c>
      <c r="S19" s="85" t="str">
        <f>_xlfn.IFNA('Labor - effort'!S19*VLOOKUP('Labor - cost'!$B19,rates!$A:$B,2,0),"")</f>
        <v/>
      </c>
      <c r="T19" s="86" t="str">
        <f>_xlfn.IFNA('Labor - effort'!T19*VLOOKUP('Labor - cost'!$B19,rates!$A:$B,2,0),"")</f>
        <v/>
      </c>
      <c r="U19" s="85" t="str">
        <f>_xlfn.IFNA('Labor - effort'!U19*VLOOKUP('Labor - cost'!$B19,rates!$A:$B,2,0),"")</f>
        <v/>
      </c>
      <c r="V19" s="86" t="str">
        <f>_xlfn.IFNA('Labor - effort'!V19*VLOOKUP('Labor - cost'!$B19,rates!$A:$B,2,0),"")</f>
        <v/>
      </c>
      <c r="W19" s="85" t="str">
        <f>_xlfn.IFNA('Labor - effort'!W19*VLOOKUP('Labor - cost'!$B19,rates!$A:$B,2,0),"")</f>
        <v/>
      </c>
      <c r="X19" s="86" t="str">
        <f>_xlfn.IFNA('Labor - effort'!X19*VLOOKUP('Labor - cost'!$B19,rates!$A:$B,2,0),"")</f>
        <v/>
      </c>
      <c r="Y19" s="85" t="str">
        <f>_xlfn.IFNA('Labor - effort'!Y19*VLOOKUP('Labor - cost'!$B19,rates!$A:$B,2,0),"")</f>
        <v/>
      </c>
      <c r="Z19" s="86" t="str">
        <f>_xlfn.IFNA('Labor - effort'!Z19*VLOOKUP('Labor - cost'!$B19,rates!$A:$B,2,0),"")</f>
        <v/>
      </c>
      <c r="AA19" s="76">
        <f t="shared" si="0"/>
        <v>0</v>
      </c>
      <c r="AB19" s="77">
        <f t="shared" si="1"/>
        <v>0</v>
      </c>
      <c r="AC19" s="85" t="str">
        <f>_xlfn.IFNA('Labor - effort'!AC19*VLOOKUP('Labor - cost'!$B19,rates!$A:$B,2,0),"")</f>
        <v/>
      </c>
      <c r="AD19" s="86" t="str">
        <f>_xlfn.IFNA('Labor - effort'!AD19*VLOOKUP('Labor - cost'!$B19,rates!$A:$B,2,0),"")</f>
        <v/>
      </c>
      <c r="AE19" s="85" t="str">
        <f>_xlfn.IFNA('Labor - effort'!AE19*VLOOKUP('Labor - cost'!$B19,rates!$A:$B,2,0),"")</f>
        <v/>
      </c>
      <c r="AF19" s="86" t="str">
        <f>_xlfn.IFNA('Labor - effort'!AF19*VLOOKUP('Labor - cost'!$B19,rates!$A:$B,2,0),"")</f>
        <v/>
      </c>
      <c r="AG19" s="85" t="str">
        <f>_xlfn.IFNA('Labor - effort'!AG19*VLOOKUP('Labor - cost'!$B19,rates!$A:$B,2,0),"")</f>
        <v/>
      </c>
      <c r="AH19" s="86" t="str">
        <f>_xlfn.IFNA('Labor - effort'!AH19*VLOOKUP('Labor - cost'!$B19,rates!$A:$B,2,0),"")</f>
        <v/>
      </c>
      <c r="AI19" s="85" t="str">
        <f>_xlfn.IFNA('Labor - effort'!AI19*VLOOKUP('Labor - cost'!$B19,rates!$A:$B,2,0),"")</f>
        <v/>
      </c>
      <c r="AJ19" s="86" t="str">
        <f>_xlfn.IFNA('Labor - effort'!AJ19*VLOOKUP('Labor - cost'!$B19,rates!$A:$B,2,0),"")</f>
        <v/>
      </c>
      <c r="AK19" s="85" t="str">
        <f>_xlfn.IFNA('Labor - effort'!AK19*VLOOKUP('Labor - cost'!$B19,rates!$A:$B,2,0),"")</f>
        <v/>
      </c>
      <c r="AL19" s="86" t="str">
        <f>_xlfn.IFNA('Labor - effort'!AL19*VLOOKUP('Labor - cost'!$B19,rates!$A:$B,2,0),"")</f>
        <v/>
      </c>
      <c r="AM19" s="85" t="str">
        <f>_xlfn.IFNA('Labor - effort'!AM19*VLOOKUP('Labor - cost'!$B19,rates!$A:$B,2,0),"")</f>
        <v/>
      </c>
      <c r="AN19" s="86" t="str">
        <f>_xlfn.IFNA('Labor - effort'!AN19*VLOOKUP('Labor - cost'!$B19,rates!$A:$B,2,0),"")</f>
        <v/>
      </c>
      <c r="AO19" s="85" t="str">
        <f>_xlfn.IFNA('Labor - effort'!AO19*VLOOKUP('Labor - cost'!$B19,rates!$A:$B,2,0),"")</f>
        <v/>
      </c>
      <c r="AP19" s="86" t="str">
        <f>_xlfn.IFNA('Labor - effort'!AP19*VLOOKUP('Labor - cost'!$B19,rates!$A:$B,2,0),"")</f>
        <v/>
      </c>
      <c r="AQ19" s="85" t="str">
        <f>_xlfn.IFNA('Labor - effort'!AQ19*VLOOKUP('Labor - cost'!$B19,rates!$A:$B,2,0),"")</f>
        <v/>
      </c>
      <c r="AR19" s="86" t="str">
        <f>_xlfn.IFNA('Labor - effort'!AR19*VLOOKUP('Labor - cost'!$B19,rates!$A:$B,2,0),"")</f>
        <v/>
      </c>
      <c r="AS19" s="85" t="str">
        <f>_xlfn.IFNA('Labor - effort'!AS19*VLOOKUP('Labor - cost'!$B19,rates!$A:$B,2,0),"")</f>
        <v/>
      </c>
      <c r="AT19" s="86" t="str">
        <f>_xlfn.IFNA('Labor - effort'!AT19*VLOOKUP('Labor - cost'!$B19,rates!$A:$B,2,0),"")</f>
        <v/>
      </c>
      <c r="AU19" s="85" t="str">
        <f>_xlfn.IFNA('Labor - effort'!AU19*VLOOKUP('Labor - cost'!$B19,rates!$A:$B,2,0),"")</f>
        <v/>
      </c>
      <c r="AV19" s="86" t="str">
        <f>_xlfn.IFNA('Labor - effort'!AV19*VLOOKUP('Labor - cost'!$B19,rates!$A:$B,2,0),"")</f>
        <v/>
      </c>
      <c r="AW19" s="85" t="str">
        <f>_xlfn.IFNA('Labor - effort'!AW19*VLOOKUP('Labor - cost'!$B19,rates!$A:$B,2,0),"")</f>
        <v/>
      </c>
      <c r="AX19" s="86" t="str">
        <f>_xlfn.IFNA('Labor - effort'!AX19*VLOOKUP('Labor - cost'!$B19,rates!$A:$B,2,0),"")</f>
        <v/>
      </c>
      <c r="AY19" s="85" t="str">
        <f>_xlfn.IFNA('Labor - effort'!AY19*VLOOKUP('Labor - cost'!$B19,rates!$A:$B,2,0),"")</f>
        <v/>
      </c>
      <c r="AZ19" s="86" t="str">
        <f>_xlfn.IFNA('Labor - effort'!AZ19*VLOOKUP('Labor - cost'!$B19,rates!$A:$B,2,0),"")</f>
        <v/>
      </c>
      <c r="BA19" s="76">
        <f t="shared" si="2"/>
        <v>0</v>
      </c>
      <c r="BB19" s="77">
        <f t="shared" si="3"/>
        <v>0</v>
      </c>
    </row>
    <row r="20" spans="1:54" s="15" customFormat="1" ht="23" customHeight="1" thickBot="1">
      <c r="A20" s="11" t="s">
        <v>45</v>
      </c>
      <c r="B20" s="18"/>
      <c r="C20" s="78">
        <f>SUM(C5:C19)</f>
        <v>9800</v>
      </c>
      <c r="D20" s="79">
        <f t="shared" ref="D20:Z20" si="4">SUM(D5:D19)</f>
        <v>8650</v>
      </c>
      <c r="E20" s="80">
        <f t="shared" si="4"/>
        <v>8400</v>
      </c>
      <c r="F20" s="81">
        <f t="shared" si="4"/>
        <v>3400</v>
      </c>
      <c r="G20" s="78">
        <f t="shared" si="4"/>
        <v>7800</v>
      </c>
      <c r="H20" s="79">
        <f t="shared" si="4"/>
        <v>0</v>
      </c>
      <c r="I20" s="80">
        <f t="shared" si="4"/>
        <v>13400</v>
      </c>
      <c r="J20" s="81">
        <f t="shared" si="4"/>
        <v>0</v>
      </c>
      <c r="K20" s="78">
        <f t="shared" si="4"/>
        <v>8400</v>
      </c>
      <c r="L20" s="79">
        <f t="shared" si="4"/>
        <v>0</v>
      </c>
      <c r="M20" s="80">
        <f t="shared" si="4"/>
        <v>6300</v>
      </c>
      <c r="N20" s="81">
        <f t="shared" si="4"/>
        <v>0</v>
      </c>
      <c r="O20" s="78">
        <f t="shared" si="4"/>
        <v>4800</v>
      </c>
      <c r="P20" s="79">
        <f t="shared" si="4"/>
        <v>0</v>
      </c>
      <c r="Q20" s="80">
        <f t="shared" si="4"/>
        <v>5300</v>
      </c>
      <c r="R20" s="81">
        <f t="shared" si="4"/>
        <v>0</v>
      </c>
      <c r="S20" s="78">
        <f t="shared" si="4"/>
        <v>4500</v>
      </c>
      <c r="T20" s="79">
        <f t="shared" si="4"/>
        <v>0</v>
      </c>
      <c r="U20" s="80">
        <f t="shared" si="4"/>
        <v>5200</v>
      </c>
      <c r="V20" s="81">
        <f t="shared" si="4"/>
        <v>0</v>
      </c>
      <c r="W20" s="78">
        <f t="shared" si="4"/>
        <v>4600</v>
      </c>
      <c r="X20" s="79">
        <f t="shared" si="4"/>
        <v>0</v>
      </c>
      <c r="Y20" s="78">
        <f t="shared" si="4"/>
        <v>2400</v>
      </c>
      <c r="Z20" s="79">
        <f t="shared" si="4"/>
        <v>0</v>
      </c>
      <c r="AA20" s="67">
        <f t="shared" ref="AA20" si="5">SUM(AA5:AA19)</f>
        <v>80900</v>
      </c>
      <c r="AB20" s="82">
        <f t="shared" ref="AB20" si="6">SUM(AB5:AB19)</f>
        <v>12050</v>
      </c>
      <c r="AC20" s="78">
        <f>SUM(AC5:AC19)</f>
        <v>1400</v>
      </c>
      <c r="AD20" s="79">
        <f t="shared" ref="AD20" si="7">SUM(AD5:AD19)</f>
        <v>700</v>
      </c>
      <c r="AE20" s="80">
        <f t="shared" ref="AE20" si="8">SUM(AE5:AE19)</f>
        <v>1400</v>
      </c>
      <c r="AF20" s="81">
        <f t="shared" ref="AF20" si="9">SUM(AF5:AF19)</f>
        <v>0</v>
      </c>
      <c r="AG20" s="78">
        <f t="shared" ref="AG20" si="10">SUM(AG5:AG19)</f>
        <v>0</v>
      </c>
      <c r="AH20" s="79">
        <f t="shared" ref="AH20" si="11">SUM(AH5:AH19)</f>
        <v>0</v>
      </c>
      <c r="AI20" s="80">
        <f t="shared" ref="AI20" si="12">SUM(AI5:AI19)</f>
        <v>0</v>
      </c>
      <c r="AJ20" s="81">
        <f t="shared" ref="AJ20" si="13">SUM(AJ5:AJ19)</f>
        <v>0</v>
      </c>
      <c r="AK20" s="78">
        <f t="shared" ref="AK20" si="14">SUM(AK5:AK19)</f>
        <v>0</v>
      </c>
      <c r="AL20" s="79">
        <f t="shared" ref="AL20" si="15">SUM(AL5:AL19)</f>
        <v>0</v>
      </c>
      <c r="AM20" s="80">
        <f t="shared" ref="AM20" si="16">SUM(AM5:AM19)</f>
        <v>0</v>
      </c>
      <c r="AN20" s="81">
        <f t="shared" ref="AN20" si="17">SUM(AN5:AN19)</f>
        <v>0</v>
      </c>
      <c r="AO20" s="78">
        <f t="shared" ref="AO20" si="18">SUM(AO5:AO19)</f>
        <v>0</v>
      </c>
      <c r="AP20" s="79">
        <f t="shared" ref="AP20" si="19">SUM(AP5:AP19)</f>
        <v>0</v>
      </c>
      <c r="AQ20" s="80">
        <f t="shared" ref="AQ20" si="20">SUM(AQ5:AQ19)</f>
        <v>0</v>
      </c>
      <c r="AR20" s="81">
        <f t="shared" ref="AR20" si="21">SUM(AR5:AR19)</f>
        <v>0</v>
      </c>
      <c r="AS20" s="78">
        <f t="shared" ref="AS20" si="22">SUM(AS5:AS19)</f>
        <v>0</v>
      </c>
      <c r="AT20" s="79">
        <f t="shared" ref="AT20" si="23">SUM(AT5:AT19)</f>
        <v>0</v>
      </c>
      <c r="AU20" s="80">
        <f t="shared" ref="AU20" si="24">SUM(AU5:AU19)</f>
        <v>3300</v>
      </c>
      <c r="AV20" s="81">
        <f t="shared" ref="AV20" si="25">SUM(AV5:AV19)</f>
        <v>2200</v>
      </c>
      <c r="AW20" s="78">
        <f t="shared" ref="AW20" si="26">SUM(AW5:AW19)</f>
        <v>0</v>
      </c>
      <c r="AX20" s="79">
        <f t="shared" ref="AX20" si="27">SUM(AX5:AX19)</f>
        <v>0</v>
      </c>
      <c r="AY20" s="78">
        <f t="shared" ref="AY20" si="28">SUM(AY5:AY19)</f>
        <v>0</v>
      </c>
      <c r="AZ20" s="79">
        <f t="shared" ref="AZ20" si="29">SUM(AZ5:AZ19)</f>
        <v>0</v>
      </c>
      <c r="BA20" s="67">
        <f t="shared" ref="BA20" si="30">SUM(BA5:BA19)</f>
        <v>6100</v>
      </c>
      <c r="BB20" s="82">
        <f t="shared" ref="BB20" si="31">SUM(BB5:BB19)</f>
        <v>2900</v>
      </c>
    </row>
    <row r="21" spans="1:54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54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54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54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54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54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54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54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54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54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54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54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3:28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3:28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3:28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3:28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3:28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3:28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3:28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3:28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3:28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3:28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3:28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3:28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spans="3:28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spans="3:28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spans="3:28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spans="3:28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spans="3:28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3:28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spans="3:28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spans="3:28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53" spans="3:28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spans="3:28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spans="3:28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spans="3:28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</row>
    <row r="57" spans="3:28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</row>
    <row r="58" spans="3:28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spans="3:28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3:28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3:28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3:28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3:28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spans="3:28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spans="3:28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3:28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3:28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3:28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3:28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3:28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3:28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3:28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3:28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3:28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3:28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3:28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3:28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3:28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3:28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3:28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3:28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3:28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3:28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3:28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3:28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3:28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3:28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3:28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3:28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3:28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3:28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3:28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3:28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3:28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spans="3:28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spans="3:28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spans="3:28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spans="3:28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spans="3:28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spans="3:28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spans="3:28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spans="3:28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spans="3:28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spans="3:28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3:28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3:28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spans="3:28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spans="3:28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spans="3:28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spans="3:28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spans="3:28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spans="3:28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spans="3:28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spans="3:28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spans="3:28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spans="3:28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spans="3:28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</sheetData>
  <mergeCells count="29">
    <mergeCell ref="BA2:BB2"/>
    <mergeCell ref="C2:Z2"/>
    <mergeCell ref="AC2:AZ2"/>
    <mergeCell ref="AC3:AD3"/>
    <mergeCell ref="AE3:AF3"/>
    <mergeCell ref="AG3:AH3"/>
    <mergeCell ref="AI3:AJ3"/>
    <mergeCell ref="AK3:AL3"/>
    <mergeCell ref="AM3:AN3"/>
    <mergeCell ref="AO3:AP3"/>
    <mergeCell ref="AQ3:AR3"/>
    <mergeCell ref="O3:P3"/>
    <mergeCell ref="Q3:R3"/>
    <mergeCell ref="S3:T3"/>
    <mergeCell ref="U3:V3"/>
    <mergeCell ref="W3:X3"/>
    <mergeCell ref="C1:K1"/>
    <mergeCell ref="AS3:AT3"/>
    <mergeCell ref="AU3:AV3"/>
    <mergeCell ref="AW3:AX3"/>
    <mergeCell ref="AY3:AZ3"/>
    <mergeCell ref="AA2:AB2"/>
    <mergeCell ref="Y3:Z3"/>
    <mergeCell ref="C3:D3"/>
    <mergeCell ref="E3:F3"/>
    <mergeCell ref="G3:H3"/>
    <mergeCell ref="I3:J3"/>
    <mergeCell ref="K3:L3"/>
    <mergeCell ref="M3:N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38FAB-4453-7644-BC75-AEEE8B7CA638}">
  <dimension ref="A1:BA20"/>
  <sheetViews>
    <sheetView workbookViewId="0">
      <selection activeCell="AZ3" sqref="AZ3:BA3"/>
    </sheetView>
  </sheetViews>
  <sheetFormatPr baseColWidth="10" defaultRowHeight="16"/>
  <cols>
    <col min="1" max="1" width="25.7109375" customWidth="1"/>
  </cols>
  <sheetData>
    <row r="1" spans="1:53" ht="35" customHeight="1">
      <c r="A1" s="7" t="s">
        <v>87</v>
      </c>
      <c r="B1" s="101" t="s">
        <v>88</v>
      </c>
      <c r="C1" s="2"/>
      <c r="D1" s="2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53" ht="35" customHeight="1" thickBot="1">
      <c r="A2" s="7"/>
      <c r="B2" s="132">
        <v>2021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4"/>
      <c r="Z2" s="127" t="s">
        <v>89</v>
      </c>
      <c r="AA2" s="128"/>
      <c r="AB2" s="132">
        <v>2022</v>
      </c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4"/>
      <c r="AZ2" s="127" t="s">
        <v>97</v>
      </c>
      <c r="BA2" s="128"/>
    </row>
    <row r="3" spans="1:53" ht="21" customHeight="1" thickTop="1" thickBot="1">
      <c r="B3" s="115" t="s">
        <v>0</v>
      </c>
      <c r="C3" s="116"/>
      <c r="D3" s="117" t="s">
        <v>1</v>
      </c>
      <c r="E3" s="118"/>
      <c r="F3" s="115" t="s">
        <v>2</v>
      </c>
      <c r="G3" s="116"/>
      <c r="H3" s="117" t="s">
        <v>3</v>
      </c>
      <c r="I3" s="118"/>
      <c r="J3" s="115" t="s">
        <v>13</v>
      </c>
      <c r="K3" s="116"/>
      <c r="L3" s="117" t="s">
        <v>4</v>
      </c>
      <c r="M3" s="118"/>
      <c r="N3" s="115" t="s">
        <v>5</v>
      </c>
      <c r="O3" s="116"/>
      <c r="P3" s="117" t="s">
        <v>6</v>
      </c>
      <c r="Q3" s="118"/>
      <c r="R3" s="115" t="s">
        <v>7</v>
      </c>
      <c r="S3" s="116"/>
      <c r="T3" s="117" t="s">
        <v>14</v>
      </c>
      <c r="U3" s="118"/>
      <c r="V3" s="115" t="s">
        <v>8</v>
      </c>
      <c r="W3" s="116"/>
      <c r="X3" s="115" t="s">
        <v>15</v>
      </c>
      <c r="Y3" s="116"/>
      <c r="Z3" s="115"/>
      <c r="AA3" s="116"/>
      <c r="AB3" s="115" t="s">
        <v>0</v>
      </c>
      <c r="AC3" s="116"/>
      <c r="AD3" s="117" t="s">
        <v>1</v>
      </c>
      <c r="AE3" s="118"/>
      <c r="AF3" s="115" t="s">
        <v>2</v>
      </c>
      <c r="AG3" s="116"/>
      <c r="AH3" s="117" t="s">
        <v>3</v>
      </c>
      <c r="AI3" s="118"/>
      <c r="AJ3" s="115" t="s">
        <v>13</v>
      </c>
      <c r="AK3" s="116"/>
      <c r="AL3" s="117" t="s">
        <v>4</v>
      </c>
      <c r="AM3" s="118"/>
      <c r="AN3" s="115" t="s">
        <v>5</v>
      </c>
      <c r="AO3" s="116"/>
      <c r="AP3" s="117" t="s">
        <v>6</v>
      </c>
      <c r="AQ3" s="118"/>
      <c r="AR3" s="115" t="s">
        <v>7</v>
      </c>
      <c r="AS3" s="116"/>
      <c r="AT3" s="117" t="s">
        <v>14</v>
      </c>
      <c r="AU3" s="118"/>
      <c r="AV3" s="115" t="s">
        <v>8</v>
      </c>
      <c r="AW3" s="116"/>
      <c r="AX3" s="115" t="s">
        <v>15</v>
      </c>
      <c r="AY3" s="116"/>
      <c r="AZ3" s="115"/>
      <c r="BA3" s="116"/>
    </row>
    <row r="4" spans="1:53" ht="17" thickTop="1">
      <c r="A4" s="45" t="s">
        <v>29</v>
      </c>
      <c r="B4" s="23" t="s">
        <v>9</v>
      </c>
      <c r="C4" s="59" t="s">
        <v>10</v>
      </c>
      <c r="D4" s="23" t="s">
        <v>9</v>
      </c>
      <c r="E4" s="59" t="s">
        <v>10</v>
      </c>
      <c r="F4" s="19" t="s">
        <v>9</v>
      </c>
      <c r="G4" s="60" t="s">
        <v>10</v>
      </c>
      <c r="H4" s="23" t="s">
        <v>9</v>
      </c>
      <c r="I4" s="59" t="s">
        <v>10</v>
      </c>
      <c r="J4" s="19" t="s">
        <v>9</v>
      </c>
      <c r="K4" s="60" t="s">
        <v>10</v>
      </c>
      <c r="L4" s="23" t="s">
        <v>9</v>
      </c>
      <c r="M4" s="59" t="s">
        <v>10</v>
      </c>
      <c r="N4" s="19" t="s">
        <v>9</v>
      </c>
      <c r="O4" s="60" t="s">
        <v>10</v>
      </c>
      <c r="P4" s="23" t="s">
        <v>9</v>
      </c>
      <c r="Q4" s="59" t="s">
        <v>10</v>
      </c>
      <c r="R4" s="19" t="s">
        <v>9</v>
      </c>
      <c r="S4" s="60" t="s">
        <v>10</v>
      </c>
      <c r="T4" s="23" t="s">
        <v>9</v>
      </c>
      <c r="U4" s="59" t="s">
        <v>10</v>
      </c>
      <c r="V4" s="19" t="s">
        <v>9</v>
      </c>
      <c r="W4" s="60" t="s">
        <v>10</v>
      </c>
      <c r="X4" s="23" t="s">
        <v>9</v>
      </c>
      <c r="Y4" s="59" t="s">
        <v>10</v>
      </c>
      <c r="Z4" s="23" t="s">
        <v>9</v>
      </c>
      <c r="AA4" s="59" t="s">
        <v>10</v>
      </c>
      <c r="AB4" s="23" t="s">
        <v>9</v>
      </c>
      <c r="AC4" s="59" t="s">
        <v>10</v>
      </c>
      <c r="AD4" s="23" t="s">
        <v>9</v>
      </c>
      <c r="AE4" s="59" t="s">
        <v>10</v>
      </c>
      <c r="AF4" s="19" t="s">
        <v>9</v>
      </c>
      <c r="AG4" s="60" t="s">
        <v>10</v>
      </c>
      <c r="AH4" s="23" t="s">
        <v>9</v>
      </c>
      <c r="AI4" s="59" t="s">
        <v>10</v>
      </c>
      <c r="AJ4" s="19" t="s">
        <v>9</v>
      </c>
      <c r="AK4" s="60" t="s">
        <v>10</v>
      </c>
      <c r="AL4" s="23" t="s">
        <v>9</v>
      </c>
      <c r="AM4" s="59" t="s">
        <v>10</v>
      </c>
      <c r="AN4" s="19" t="s">
        <v>9</v>
      </c>
      <c r="AO4" s="60" t="s">
        <v>10</v>
      </c>
      <c r="AP4" s="23" t="s">
        <v>9</v>
      </c>
      <c r="AQ4" s="59" t="s">
        <v>10</v>
      </c>
      <c r="AR4" s="19" t="s">
        <v>9</v>
      </c>
      <c r="AS4" s="60" t="s">
        <v>10</v>
      </c>
      <c r="AT4" s="23" t="s">
        <v>9</v>
      </c>
      <c r="AU4" s="59" t="s">
        <v>10</v>
      </c>
      <c r="AV4" s="19" t="s">
        <v>9</v>
      </c>
      <c r="AW4" s="60" t="s">
        <v>10</v>
      </c>
      <c r="AX4" s="23" t="s">
        <v>9</v>
      </c>
      <c r="AY4" s="59" t="s">
        <v>10</v>
      </c>
      <c r="AZ4" s="23" t="s">
        <v>9</v>
      </c>
      <c r="BA4" s="59" t="s">
        <v>10</v>
      </c>
    </row>
    <row r="5" spans="1:53">
      <c r="A5" s="3"/>
      <c r="B5" s="61"/>
      <c r="C5" s="62"/>
      <c r="D5" s="63"/>
      <c r="E5" s="64"/>
      <c r="F5" s="61"/>
      <c r="G5" s="62"/>
      <c r="H5" s="63"/>
      <c r="I5" s="64"/>
      <c r="J5" s="61"/>
      <c r="K5" s="62"/>
      <c r="L5" s="63"/>
      <c r="M5" s="64"/>
      <c r="N5" s="61"/>
      <c r="O5" s="62"/>
      <c r="P5" s="63"/>
      <c r="Q5" s="64"/>
      <c r="R5" s="61"/>
      <c r="S5" s="62"/>
      <c r="T5" s="63"/>
      <c r="U5" s="64"/>
      <c r="V5" s="61"/>
      <c r="W5" s="62"/>
      <c r="X5" s="61"/>
      <c r="Y5" s="62"/>
      <c r="Z5" s="91">
        <f>SUMIF(B$4:Y$4,"Plan",B5:Y5)</f>
        <v>0</v>
      </c>
      <c r="AA5" s="77">
        <f>SUMIF(B$4:Y$4,"Actual",B5:Y5)</f>
        <v>0</v>
      </c>
      <c r="AB5" s="61"/>
      <c r="AC5" s="62"/>
      <c r="AD5" s="63"/>
      <c r="AE5" s="64"/>
      <c r="AF5" s="61"/>
      <c r="AG5" s="62"/>
      <c r="AH5" s="63"/>
      <c r="AI5" s="64"/>
      <c r="AJ5" s="61"/>
      <c r="AK5" s="62"/>
      <c r="AL5" s="63"/>
      <c r="AM5" s="64"/>
      <c r="AN5" s="61"/>
      <c r="AO5" s="62"/>
      <c r="AP5" s="63"/>
      <c r="AQ5" s="64"/>
      <c r="AR5" s="61"/>
      <c r="AS5" s="62"/>
      <c r="AT5" s="63"/>
      <c r="AU5" s="64"/>
      <c r="AV5" s="61"/>
      <c r="AW5" s="62"/>
      <c r="AX5" s="61"/>
      <c r="AY5" s="62"/>
      <c r="AZ5" s="91">
        <f>SUMIF(AB$4:AY$4,"Plan",AB5:AY5)</f>
        <v>0</v>
      </c>
      <c r="BA5" s="77">
        <f>SUMIF(AB$4:AY$4,"Actual",AB5:AY5)</f>
        <v>0</v>
      </c>
    </row>
    <row r="6" spans="1:53">
      <c r="A6" s="3" t="s">
        <v>90</v>
      </c>
      <c r="B6" s="61"/>
      <c r="C6" s="62"/>
      <c r="D6" s="63"/>
      <c r="E6" s="64"/>
      <c r="F6" s="61"/>
      <c r="G6" s="62"/>
      <c r="H6" s="63">
        <v>7890</v>
      </c>
      <c r="I6" s="64">
        <v>7400</v>
      </c>
      <c r="J6" s="61"/>
      <c r="K6" s="62"/>
      <c r="L6" s="63"/>
      <c r="M6" s="64"/>
      <c r="N6" s="61"/>
      <c r="O6" s="62"/>
      <c r="P6" s="63"/>
      <c r="Q6" s="64"/>
      <c r="R6" s="61"/>
      <c r="S6" s="62"/>
      <c r="T6" s="63"/>
      <c r="U6" s="64"/>
      <c r="V6" s="61"/>
      <c r="W6" s="62"/>
      <c r="X6" s="61"/>
      <c r="Y6" s="62"/>
      <c r="Z6" s="91">
        <f t="shared" ref="Z6:Z19" si="0">SUMIF(B$4:Y$4,"Plan",B6:Y6)</f>
        <v>7890</v>
      </c>
      <c r="AA6" s="77">
        <f t="shared" ref="AA6:AA19" si="1">SUMIF(B$4:Y$4,"Actual",B6:Y6)</f>
        <v>7400</v>
      </c>
      <c r="AB6" s="61"/>
      <c r="AC6" s="62"/>
      <c r="AD6" s="63">
        <v>100</v>
      </c>
      <c r="AE6" s="64">
        <v>90</v>
      </c>
      <c r="AF6" s="61"/>
      <c r="AG6" s="62"/>
      <c r="AH6" s="63"/>
      <c r="AI6" s="64"/>
      <c r="AJ6" s="61"/>
      <c r="AK6" s="62"/>
      <c r="AL6" s="63"/>
      <c r="AM6" s="64"/>
      <c r="AN6" s="61"/>
      <c r="AO6" s="62"/>
      <c r="AP6" s="63"/>
      <c r="AQ6" s="64"/>
      <c r="AR6" s="61"/>
      <c r="AS6" s="62"/>
      <c r="AT6" s="63"/>
      <c r="AU6" s="64"/>
      <c r="AV6" s="61"/>
      <c r="AW6" s="62"/>
      <c r="AX6" s="61"/>
      <c r="AY6" s="62"/>
      <c r="AZ6" s="91">
        <f t="shared" ref="AZ6:AZ18" si="2">SUMIF(AB$4:AY$4,"Plan",AB6:AY6)</f>
        <v>100</v>
      </c>
      <c r="BA6" s="77">
        <f t="shared" ref="BA6:BA18" si="3">SUMIF(AB$4:AY$4,"Actual",AB6:AY6)</f>
        <v>90</v>
      </c>
    </row>
    <row r="7" spans="1:53">
      <c r="A7" s="3" t="s">
        <v>93</v>
      </c>
      <c r="B7" s="61"/>
      <c r="C7" s="62"/>
      <c r="D7" s="63"/>
      <c r="E7" s="64"/>
      <c r="F7" s="61"/>
      <c r="G7" s="62"/>
      <c r="H7" s="63"/>
      <c r="I7" s="64"/>
      <c r="J7" s="61"/>
      <c r="K7" s="62"/>
      <c r="L7" s="63"/>
      <c r="M7" s="64"/>
      <c r="N7" s="61"/>
      <c r="O7" s="62"/>
      <c r="P7" s="63"/>
      <c r="Q7" s="64"/>
      <c r="R7" s="61"/>
      <c r="S7" s="62"/>
      <c r="T7" s="63"/>
      <c r="U7" s="64"/>
      <c r="V7" s="61"/>
      <c r="W7" s="62"/>
      <c r="X7" s="61"/>
      <c r="Y7" s="62"/>
      <c r="Z7" s="91">
        <f t="shared" si="0"/>
        <v>0</v>
      </c>
      <c r="AA7" s="77">
        <f t="shared" si="1"/>
        <v>0</v>
      </c>
      <c r="AB7" s="61"/>
      <c r="AC7" s="62"/>
      <c r="AD7" s="63"/>
      <c r="AE7" s="64"/>
      <c r="AF7" s="61"/>
      <c r="AG7" s="62"/>
      <c r="AH7" s="63"/>
      <c r="AI7" s="64"/>
      <c r="AJ7" s="61"/>
      <c r="AK7" s="62"/>
      <c r="AL7" s="63"/>
      <c r="AM7" s="64"/>
      <c r="AN7" s="61"/>
      <c r="AO7" s="62"/>
      <c r="AP7" s="63"/>
      <c r="AQ7" s="64"/>
      <c r="AR7" s="61"/>
      <c r="AS7" s="62"/>
      <c r="AT7" s="63"/>
      <c r="AU7" s="64"/>
      <c r="AV7" s="61"/>
      <c r="AW7" s="62"/>
      <c r="AX7" s="61"/>
      <c r="AY7" s="62"/>
      <c r="AZ7" s="91">
        <f t="shared" si="2"/>
        <v>0</v>
      </c>
      <c r="BA7" s="77">
        <f t="shared" si="3"/>
        <v>0</v>
      </c>
    </row>
    <row r="8" spans="1:53">
      <c r="A8" s="3" t="s">
        <v>94</v>
      </c>
      <c r="B8" s="61"/>
      <c r="C8" s="62"/>
      <c r="D8" s="63"/>
      <c r="E8" s="64"/>
      <c r="F8" s="61"/>
      <c r="G8" s="62"/>
      <c r="H8" s="65"/>
      <c r="I8" s="64"/>
      <c r="J8" s="66"/>
      <c r="K8" s="62"/>
      <c r="L8" s="65"/>
      <c r="M8" s="64"/>
      <c r="N8" s="66"/>
      <c r="O8" s="62"/>
      <c r="P8" s="65"/>
      <c r="Q8" s="64"/>
      <c r="R8" s="66"/>
      <c r="S8" s="62"/>
      <c r="T8" s="65"/>
      <c r="U8" s="64"/>
      <c r="V8" s="66"/>
      <c r="W8" s="62"/>
      <c r="X8" s="66"/>
      <c r="Y8" s="62"/>
      <c r="Z8" s="91">
        <f t="shared" si="0"/>
        <v>0</v>
      </c>
      <c r="AA8" s="77">
        <f t="shared" si="1"/>
        <v>0</v>
      </c>
      <c r="AB8" s="61"/>
      <c r="AC8" s="62"/>
      <c r="AD8" s="63"/>
      <c r="AE8" s="64"/>
      <c r="AF8" s="61"/>
      <c r="AG8" s="62"/>
      <c r="AH8" s="65"/>
      <c r="AI8" s="64"/>
      <c r="AJ8" s="66"/>
      <c r="AK8" s="62"/>
      <c r="AL8" s="65"/>
      <c r="AM8" s="64"/>
      <c r="AN8" s="66"/>
      <c r="AO8" s="62"/>
      <c r="AP8" s="65"/>
      <c r="AQ8" s="64"/>
      <c r="AR8" s="66"/>
      <c r="AS8" s="62"/>
      <c r="AT8" s="65"/>
      <c r="AU8" s="64"/>
      <c r="AV8" s="66"/>
      <c r="AW8" s="62"/>
      <c r="AX8" s="66"/>
      <c r="AY8" s="62"/>
      <c r="AZ8" s="91">
        <f t="shared" si="2"/>
        <v>0</v>
      </c>
      <c r="BA8" s="77">
        <f t="shared" si="3"/>
        <v>0</v>
      </c>
    </row>
    <row r="9" spans="1:53">
      <c r="A9" s="3"/>
      <c r="B9" s="61"/>
      <c r="C9" s="62"/>
      <c r="D9" s="63"/>
      <c r="E9" s="64"/>
      <c r="F9" s="61"/>
      <c r="G9" s="62"/>
      <c r="H9" s="65"/>
      <c r="I9" s="64"/>
      <c r="J9" s="66"/>
      <c r="K9" s="62"/>
      <c r="L9" s="65"/>
      <c r="M9" s="64"/>
      <c r="N9" s="66"/>
      <c r="O9" s="62"/>
      <c r="P9" s="65"/>
      <c r="Q9" s="64"/>
      <c r="R9" s="66"/>
      <c r="S9" s="62"/>
      <c r="T9" s="65"/>
      <c r="U9" s="64"/>
      <c r="V9" s="66"/>
      <c r="W9" s="62"/>
      <c r="X9" s="66"/>
      <c r="Y9" s="62"/>
      <c r="Z9" s="91">
        <f t="shared" si="0"/>
        <v>0</v>
      </c>
      <c r="AA9" s="77">
        <f t="shared" si="1"/>
        <v>0</v>
      </c>
      <c r="AB9" s="61"/>
      <c r="AC9" s="62"/>
      <c r="AD9" s="63"/>
      <c r="AE9" s="64"/>
      <c r="AF9" s="61"/>
      <c r="AG9" s="62"/>
      <c r="AH9" s="65"/>
      <c r="AI9" s="64"/>
      <c r="AJ9" s="66"/>
      <c r="AK9" s="62"/>
      <c r="AL9" s="65"/>
      <c r="AM9" s="64"/>
      <c r="AN9" s="66"/>
      <c r="AO9" s="62"/>
      <c r="AP9" s="65"/>
      <c r="AQ9" s="64"/>
      <c r="AR9" s="66"/>
      <c r="AS9" s="62"/>
      <c r="AT9" s="65"/>
      <c r="AU9" s="64"/>
      <c r="AV9" s="66"/>
      <c r="AW9" s="62"/>
      <c r="AX9" s="66"/>
      <c r="AY9" s="62"/>
      <c r="AZ9" s="91">
        <f t="shared" si="2"/>
        <v>0</v>
      </c>
      <c r="BA9" s="77">
        <f t="shared" si="3"/>
        <v>0</v>
      </c>
    </row>
    <row r="10" spans="1:53">
      <c r="A10" s="3"/>
      <c r="B10" s="61"/>
      <c r="C10" s="62"/>
      <c r="D10" s="63"/>
      <c r="E10" s="64"/>
      <c r="F10" s="61"/>
      <c r="G10" s="62"/>
      <c r="H10" s="65"/>
      <c r="I10" s="64"/>
      <c r="J10" s="66"/>
      <c r="K10" s="62"/>
      <c r="L10" s="65"/>
      <c r="M10" s="64"/>
      <c r="N10" s="66"/>
      <c r="O10" s="62"/>
      <c r="P10" s="65"/>
      <c r="Q10" s="64"/>
      <c r="R10" s="66"/>
      <c r="S10" s="62"/>
      <c r="T10" s="65"/>
      <c r="U10" s="64"/>
      <c r="V10" s="66"/>
      <c r="W10" s="62"/>
      <c r="X10" s="66"/>
      <c r="Y10" s="62"/>
      <c r="Z10" s="91">
        <f t="shared" si="0"/>
        <v>0</v>
      </c>
      <c r="AA10" s="77">
        <f t="shared" si="1"/>
        <v>0</v>
      </c>
      <c r="AB10" s="61"/>
      <c r="AC10" s="62"/>
      <c r="AD10" s="63"/>
      <c r="AE10" s="64"/>
      <c r="AF10" s="61"/>
      <c r="AG10" s="62"/>
      <c r="AH10" s="65"/>
      <c r="AI10" s="64"/>
      <c r="AJ10" s="66"/>
      <c r="AK10" s="62"/>
      <c r="AL10" s="65"/>
      <c r="AM10" s="64"/>
      <c r="AN10" s="66"/>
      <c r="AO10" s="62"/>
      <c r="AP10" s="65"/>
      <c r="AQ10" s="64"/>
      <c r="AR10" s="66"/>
      <c r="AS10" s="62"/>
      <c r="AT10" s="65"/>
      <c r="AU10" s="64"/>
      <c r="AV10" s="66"/>
      <c r="AW10" s="62"/>
      <c r="AX10" s="66"/>
      <c r="AY10" s="62"/>
      <c r="AZ10" s="91">
        <f t="shared" si="2"/>
        <v>0</v>
      </c>
      <c r="BA10" s="77">
        <f t="shared" si="3"/>
        <v>0</v>
      </c>
    </row>
    <row r="11" spans="1:53">
      <c r="A11" s="3"/>
      <c r="B11" s="61"/>
      <c r="C11" s="62"/>
      <c r="D11" s="63"/>
      <c r="E11" s="64"/>
      <c r="F11" s="61"/>
      <c r="G11" s="62"/>
      <c r="H11" s="65"/>
      <c r="I11" s="64"/>
      <c r="J11" s="66"/>
      <c r="K11" s="62"/>
      <c r="L11" s="65"/>
      <c r="M11" s="64"/>
      <c r="N11" s="66"/>
      <c r="O11" s="62"/>
      <c r="P11" s="65"/>
      <c r="Q11" s="64"/>
      <c r="R11" s="66"/>
      <c r="S11" s="62"/>
      <c r="T11" s="65"/>
      <c r="U11" s="64"/>
      <c r="V11" s="66"/>
      <c r="W11" s="62"/>
      <c r="X11" s="66"/>
      <c r="Y11" s="62"/>
      <c r="Z11" s="91">
        <f t="shared" si="0"/>
        <v>0</v>
      </c>
      <c r="AA11" s="77">
        <f t="shared" si="1"/>
        <v>0</v>
      </c>
      <c r="AB11" s="61"/>
      <c r="AC11" s="62"/>
      <c r="AD11" s="63"/>
      <c r="AE11" s="64"/>
      <c r="AF11" s="61"/>
      <c r="AG11" s="62"/>
      <c r="AH11" s="65"/>
      <c r="AI11" s="64"/>
      <c r="AJ11" s="66"/>
      <c r="AK11" s="62"/>
      <c r="AL11" s="65"/>
      <c r="AM11" s="64"/>
      <c r="AN11" s="66"/>
      <c r="AO11" s="62"/>
      <c r="AP11" s="65"/>
      <c r="AQ11" s="64"/>
      <c r="AR11" s="66"/>
      <c r="AS11" s="62"/>
      <c r="AT11" s="65"/>
      <c r="AU11" s="64"/>
      <c r="AV11" s="66"/>
      <c r="AW11" s="62"/>
      <c r="AX11" s="66"/>
      <c r="AY11" s="62"/>
      <c r="AZ11" s="91">
        <f t="shared" si="2"/>
        <v>0</v>
      </c>
      <c r="BA11" s="77">
        <f t="shared" si="3"/>
        <v>0</v>
      </c>
    </row>
    <row r="12" spans="1:53">
      <c r="A12" s="3"/>
      <c r="B12" s="61"/>
      <c r="C12" s="62"/>
      <c r="D12" s="63"/>
      <c r="E12" s="64"/>
      <c r="F12" s="61"/>
      <c r="G12" s="62"/>
      <c r="H12" s="65"/>
      <c r="I12" s="64"/>
      <c r="J12" s="66"/>
      <c r="K12" s="62"/>
      <c r="L12" s="65"/>
      <c r="M12" s="64"/>
      <c r="N12" s="66"/>
      <c r="O12" s="62"/>
      <c r="P12" s="65"/>
      <c r="Q12" s="64"/>
      <c r="R12" s="66"/>
      <c r="S12" s="62"/>
      <c r="T12" s="65"/>
      <c r="U12" s="64"/>
      <c r="V12" s="66"/>
      <c r="W12" s="62"/>
      <c r="X12" s="66"/>
      <c r="Y12" s="62"/>
      <c r="Z12" s="91">
        <f t="shared" si="0"/>
        <v>0</v>
      </c>
      <c r="AA12" s="77">
        <f t="shared" si="1"/>
        <v>0</v>
      </c>
      <c r="AB12" s="61"/>
      <c r="AC12" s="62"/>
      <c r="AD12" s="63"/>
      <c r="AE12" s="64"/>
      <c r="AF12" s="61"/>
      <c r="AG12" s="62"/>
      <c r="AH12" s="65"/>
      <c r="AI12" s="64"/>
      <c r="AJ12" s="66"/>
      <c r="AK12" s="62"/>
      <c r="AL12" s="65"/>
      <c r="AM12" s="64"/>
      <c r="AN12" s="66"/>
      <c r="AO12" s="62"/>
      <c r="AP12" s="65"/>
      <c r="AQ12" s="64"/>
      <c r="AR12" s="66"/>
      <c r="AS12" s="62"/>
      <c r="AT12" s="65"/>
      <c r="AU12" s="64"/>
      <c r="AV12" s="66"/>
      <c r="AW12" s="62"/>
      <c r="AX12" s="66"/>
      <c r="AY12" s="62"/>
      <c r="AZ12" s="91">
        <f t="shared" si="2"/>
        <v>0</v>
      </c>
      <c r="BA12" s="77">
        <f t="shared" si="3"/>
        <v>0</v>
      </c>
    </row>
    <row r="13" spans="1:53">
      <c r="A13" s="3"/>
      <c r="B13" s="61"/>
      <c r="C13" s="62"/>
      <c r="D13" s="63"/>
      <c r="E13" s="64"/>
      <c r="F13" s="61"/>
      <c r="G13" s="62"/>
      <c r="H13" s="65"/>
      <c r="I13" s="64"/>
      <c r="J13" s="66"/>
      <c r="K13" s="62"/>
      <c r="L13" s="65"/>
      <c r="M13" s="64"/>
      <c r="N13" s="66"/>
      <c r="O13" s="62"/>
      <c r="P13" s="65"/>
      <c r="Q13" s="64"/>
      <c r="R13" s="66"/>
      <c r="S13" s="62"/>
      <c r="T13" s="65"/>
      <c r="U13" s="64"/>
      <c r="V13" s="66"/>
      <c r="W13" s="62"/>
      <c r="X13" s="66"/>
      <c r="Y13" s="62"/>
      <c r="Z13" s="91">
        <f t="shared" si="0"/>
        <v>0</v>
      </c>
      <c r="AA13" s="77">
        <f t="shared" si="1"/>
        <v>0</v>
      </c>
      <c r="AB13" s="61"/>
      <c r="AC13" s="62"/>
      <c r="AD13" s="63"/>
      <c r="AE13" s="64"/>
      <c r="AF13" s="61"/>
      <c r="AG13" s="62"/>
      <c r="AH13" s="65"/>
      <c r="AI13" s="64"/>
      <c r="AJ13" s="66"/>
      <c r="AK13" s="62"/>
      <c r="AL13" s="65"/>
      <c r="AM13" s="64"/>
      <c r="AN13" s="66"/>
      <c r="AO13" s="62"/>
      <c r="AP13" s="65"/>
      <c r="AQ13" s="64"/>
      <c r="AR13" s="66"/>
      <c r="AS13" s="62"/>
      <c r="AT13" s="65"/>
      <c r="AU13" s="64"/>
      <c r="AV13" s="66"/>
      <c r="AW13" s="62"/>
      <c r="AX13" s="66"/>
      <c r="AY13" s="62"/>
      <c r="AZ13" s="91">
        <f t="shared" si="2"/>
        <v>0</v>
      </c>
      <c r="BA13" s="77">
        <f t="shared" si="3"/>
        <v>0</v>
      </c>
    </row>
    <row r="14" spans="1:53">
      <c r="A14" s="3"/>
      <c r="B14" s="61"/>
      <c r="C14" s="62"/>
      <c r="D14" s="63"/>
      <c r="E14" s="64"/>
      <c r="F14" s="61"/>
      <c r="G14" s="62"/>
      <c r="H14" s="65"/>
      <c r="I14" s="64"/>
      <c r="J14" s="66"/>
      <c r="K14" s="62"/>
      <c r="L14" s="65"/>
      <c r="M14" s="64"/>
      <c r="N14" s="66"/>
      <c r="O14" s="62"/>
      <c r="P14" s="65"/>
      <c r="Q14" s="64"/>
      <c r="R14" s="66"/>
      <c r="S14" s="62"/>
      <c r="T14" s="65"/>
      <c r="U14" s="64"/>
      <c r="V14" s="66"/>
      <c r="W14" s="62"/>
      <c r="X14" s="66"/>
      <c r="Y14" s="62"/>
      <c r="Z14" s="91">
        <f t="shared" si="0"/>
        <v>0</v>
      </c>
      <c r="AA14" s="77">
        <f t="shared" si="1"/>
        <v>0</v>
      </c>
      <c r="AB14" s="61"/>
      <c r="AC14" s="62"/>
      <c r="AD14" s="63"/>
      <c r="AE14" s="64"/>
      <c r="AF14" s="61"/>
      <c r="AG14" s="62"/>
      <c r="AH14" s="65"/>
      <c r="AI14" s="64"/>
      <c r="AJ14" s="66"/>
      <c r="AK14" s="62"/>
      <c r="AL14" s="65"/>
      <c r="AM14" s="64"/>
      <c r="AN14" s="66"/>
      <c r="AO14" s="62"/>
      <c r="AP14" s="65"/>
      <c r="AQ14" s="64"/>
      <c r="AR14" s="66"/>
      <c r="AS14" s="62"/>
      <c r="AT14" s="65"/>
      <c r="AU14" s="64"/>
      <c r="AV14" s="66"/>
      <c r="AW14" s="62"/>
      <c r="AX14" s="66"/>
      <c r="AY14" s="62"/>
      <c r="AZ14" s="91">
        <f t="shared" si="2"/>
        <v>0</v>
      </c>
      <c r="BA14" s="77">
        <f t="shared" si="3"/>
        <v>0</v>
      </c>
    </row>
    <row r="15" spans="1:53">
      <c r="A15" s="3"/>
      <c r="B15" s="61"/>
      <c r="C15" s="62"/>
      <c r="D15" s="63"/>
      <c r="E15" s="64"/>
      <c r="F15" s="61"/>
      <c r="G15" s="62"/>
      <c r="H15" s="65"/>
      <c r="I15" s="64"/>
      <c r="J15" s="66"/>
      <c r="K15" s="62"/>
      <c r="L15" s="65"/>
      <c r="M15" s="64"/>
      <c r="N15" s="66"/>
      <c r="O15" s="62"/>
      <c r="P15" s="65"/>
      <c r="Q15" s="64"/>
      <c r="R15" s="66"/>
      <c r="S15" s="62"/>
      <c r="T15" s="65"/>
      <c r="U15" s="64"/>
      <c r="V15" s="66"/>
      <c r="W15" s="62"/>
      <c r="X15" s="66"/>
      <c r="Y15" s="62"/>
      <c r="Z15" s="91">
        <f t="shared" si="0"/>
        <v>0</v>
      </c>
      <c r="AA15" s="77">
        <f t="shared" si="1"/>
        <v>0</v>
      </c>
      <c r="AB15" s="61"/>
      <c r="AC15" s="62"/>
      <c r="AD15" s="63"/>
      <c r="AE15" s="64"/>
      <c r="AF15" s="61"/>
      <c r="AG15" s="62"/>
      <c r="AH15" s="65"/>
      <c r="AI15" s="64"/>
      <c r="AJ15" s="66"/>
      <c r="AK15" s="62"/>
      <c r="AL15" s="65"/>
      <c r="AM15" s="64"/>
      <c r="AN15" s="66"/>
      <c r="AO15" s="62"/>
      <c r="AP15" s="65"/>
      <c r="AQ15" s="64"/>
      <c r="AR15" s="66"/>
      <c r="AS15" s="62"/>
      <c r="AT15" s="65"/>
      <c r="AU15" s="64"/>
      <c r="AV15" s="66"/>
      <c r="AW15" s="62"/>
      <c r="AX15" s="66"/>
      <c r="AY15" s="62"/>
      <c r="AZ15" s="91">
        <f t="shared" si="2"/>
        <v>0</v>
      </c>
      <c r="BA15" s="77">
        <f t="shared" si="3"/>
        <v>0</v>
      </c>
    </row>
    <row r="16" spans="1:53">
      <c r="A16" s="3"/>
      <c r="B16" s="61"/>
      <c r="C16" s="62"/>
      <c r="D16" s="63"/>
      <c r="E16" s="64"/>
      <c r="F16" s="61"/>
      <c r="G16" s="62"/>
      <c r="H16" s="65"/>
      <c r="I16" s="64"/>
      <c r="J16" s="66"/>
      <c r="K16" s="62"/>
      <c r="L16" s="65"/>
      <c r="M16" s="64"/>
      <c r="N16" s="66"/>
      <c r="O16" s="62"/>
      <c r="P16" s="65"/>
      <c r="Q16" s="64"/>
      <c r="R16" s="66"/>
      <c r="S16" s="62"/>
      <c r="T16" s="65"/>
      <c r="U16" s="64"/>
      <c r="V16" s="66"/>
      <c r="W16" s="62"/>
      <c r="X16" s="66"/>
      <c r="Y16" s="62"/>
      <c r="Z16" s="91">
        <f t="shared" si="0"/>
        <v>0</v>
      </c>
      <c r="AA16" s="77">
        <f t="shared" si="1"/>
        <v>0</v>
      </c>
      <c r="AB16" s="61"/>
      <c r="AC16" s="62"/>
      <c r="AD16" s="63"/>
      <c r="AE16" s="64"/>
      <c r="AF16" s="61"/>
      <c r="AG16" s="62"/>
      <c r="AH16" s="65"/>
      <c r="AI16" s="64"/>
      <c r="AJ16" s="66"/>
      <c r="AK16" s="62"/>
      <c r="AL16" s="65"/>
      <c r="AM16" s="64"/>
      <c r="AN16" s="66"/>
      <c r="AO16" s="62"/>
      <c r="AP16" s="65"/>
      <c r="AQ16" s="64"/>
      <c r="AR16" s="66"/>
      <c r="AS16" s="62"/>
      <c r="AT16" s="65"/>
      <c r="AU16" s="64"/>
      <c r="AV16" s="66"/>
      <c r="AW16" s="62"/>
      <c r="AX16" s="66"/>
      <c r="AY16" s="62"/>
      <c r="AZ16" s="91">
        <f t="shared" si="2"/>
        <v>0</v>
      </c>
      <c r="BA16" s="77">
        <f t="shared" si="3"/>
        <v>0</v>
      </c>
    </row>
    <row r="17" spans="1:53">
      <c r="A17" s="3"/>
      <c r="B17" s="61"/>
      <c r="C17" s="62"/>
      <c r="D17" s="63"/>
      <c r="E17" s="64"/>
      <c r="F17" s="61"/>
      <c r="G17" s="62"/>
      <c r="H17" s="65"/>
      <c r="I17" s="64"/>
      <c r="J17" s="66"/>
      <c r="K17" s="62"/>
      <c r="L17" s="65"/>
      <c r="M17" s="64"/>
      <c r="N17" s="66"/>
      <c r="O17" s="62"/>
      <c r="P17" s="65"/>
      <c r="Q17" s="64"/>
      <c r="R17" s="66"/>
      <c r="S17" s="62"/>
      <c r="T17" s="65"/>
      <c r="U17" s="64"/>
      <c r="V17" s="66"/>
      <c r="W17" s="62"/>
      <c r="X17" s="66"/>
      <c r="Y17" s="62"/>
      <c r="Z17" s="91">
        <f t="shared" si="0"/>
        <v>0</v>
      </c>
      <c r="AA17" s="77">
        <f t="shared" si="1"/>
        <v>0</v>
      </c>
      <c r="AB17" s="61"/>
      <c r="AC17" s="62"/>
      <c r="AD17" s="63"/>
      <c r="AE17" s="64"/>
      <c r="AF17" s="61"/>
      <c r="AG17" s="62"/>
      <c r="AH17" s="65"/>
      <c r="AI17" s="64"/>
      <c r="AJ17" s="66"/>
      <c r="AK17" s="62"/>
      <c r="AL17" s="65"/>
      <c r="AM17" s="64"/>
      <c r="AN17" s="66"/>
      <c r="AO17" s="62"/>
      <c r="AP17" s="65"/>
      <c r="AQ17" s="64"/>
      <c r="AR17" s="66"/>
      <c r="AS17" s="62"/>
      <c r="AT17" s="65"/>
      <c r="AU17" s="64"/>
      <c r="AV17" s="66"/>
      <c r="AW17" s="62"/>
      <c r="AX17" s="66"/>
      <c r="AY17" s="62"/>
      <c r="AZ17" s="91">
        <f t="shared" si="2"/>
        <v>0</v>
      </c>
      <c r="BA17" s="77">
        <f t="shared" si="3"/>
        <v>0</v>
      </c>
    </row>
    <row r="18" spans="1:53">
      <c r="A18" s="3"/>
      <c r="B18" s="61"/>
      <c r="C18" s="62"/>
      <c r="D18" s="63"/>
      <c r="E18" s="64"/>
      <c r="F18" s="61"/>
      <c r="G18" s="62"/>
      <c r="H18" s="65"/>
      <c r="I18" s="64"/>
      <c r="J18" s="66"/>
      <c r="K18" s="62"/>
      <c r="L18" s="65"/>
      <c r="M18" s="64"/>
      <c r="N18" s="66"/>
      <c r="O18" s="62"/>
      <c r="P18" s="65"/>
      <c r="Q18" s="64"/>
      <c r="R18" s="66"/>
      <c r="S18" s="62"/>
      <c r="T18" s="65"/>
      <c r="U18" s="64"/>
      <c r="V18" s="66"/>
      <c r="W18" s="62"/>
      <c r="X18" s="66"/>
      <c r="Y18" s="62"/>
      <c r="Z18" s="91">
        <f t="shared" si="0"/>
        <v>0</v>
      </c>
      <c r="AA18" s="77">
        <f t="shared" si="1"/>
        <v>0</v>
      </c>
      <c r="AB18" s="61"/>
      <c r="AC18" s="62"/>
      <c r="AD18" s="63"/>
      <c r="AE18" s="64"/>
      <c r="AF18" s="61"/>
      <c r="AG18" s="62"/>
      <c r="AH18" s="65"/>
      <c r="AI18" s="64"/>
      <c r="AJ18" s="66"/>
      <c r="AK18" s="62"/>
      <c r="AL18" s="65"/>
      <c r="AM18" s="64"/>
      <c r="AN18" s="66"/>
      <c r="AO18" s="62"/>
      <c r="AP18" s="65"/>
      <c r="AQ18" s="64"/>
      <c r="AR18" s="66"/>
      <c r="AS18" s="62"/>
      <c r="AT18" s="65"/>
      <c r="AU18" s="64"/>
      <c r="AV18" s="66"/>
      <c r="AW18" s="62"/>
      <c r="AX18" s="66"/>
      <c r="AY18" s="62"/>
      <c r="AZ18" s="91">
        <f t="shared" si="2"/>
        <v>0</v>
      </c>
      <c r="BA18" s="77">
        <f t="shared" si="3"/>
        <v>0</v>
      </c>
    </row>
    <row r="19" spans="1:53" ht="17" thickBot="1">
      <c r="A19" s="3"/>
      <c r="B19" s="61"/>
      <c r="C19" s="62"/>
      <c r="D19" s="63"/>
      <c r="E19" s="64"/>
      <c r="F19" s="61"/>
      <c r="G19" s="62"/>
      <c r="H19" s="65"/>
      <c r="I19" s="64"/>
      <c r="J19" s="66"/>
      <c r="K19" s="62"/>
      <c r="L19" s="65"/>
      <c r="M19" s="64"/>
      <c r="N19" s="66"/>
      <c r="O19" s="62"/>
      <c r="P19" s="65"/>
      <c r="Q19" s="64"/>
      <c r="R19" s="66"/>
      <c r="S19" s="62"/>
      <c r="T19" s="65"/>
      <c r="U19" s="64"/>
      <c r="V19" s="66"/>
      <c r="W19" s="62"/>
      <c r="X19" s="66"/>
      <c r="Y19" s="62"/>
      <c r="Z19" s="91">
        <f t="shared" si="0"/>
        <v>0</v>
      </c>
      <c r="AA19" s="77">
        <f t="shared" si="1"/>
        <v>0</v>
      </c>
      <c r="AB19" s="61"/>
      <c r="AC19" s="62"/>
      <c r="AD19" s="63"/>
      <c r="AE19" s="64"/>
      <c r="AF19" s="61"/>
      <c r="AG19" s="62"/>
      <c r="AH19" s="65"/>
      <c r="AI19" s="64"/>
      <c r="AJ19" s="66"/>
      <c r="AK19" s="62"/>
      <c r="AL19" s="65"/>
      <c r="AM19" s="64"/>
      <c r="AN19" s="66"/>
      <c r="AO19" s="62"/>
      <c r="AP19" s="65"/>
      <c r="AQ19" s="64"/>
      <c r="AR19" s="66"/>
      <c r="AS19" s="62"/>
      <c r="AT19" s="65"/>
      <c r="AU19" s="64"/>
      <c r="AV19" s="66"/>
      <c r="AW19" s="62"/>
      <c r="AX19" s="66"/>
      <c r="AY19" s="62"/>
      <c r="AZ19" s="91">
        <f>SUMIF(AB$4:AY$4,"Plan",AB19:AY19)</f>
        <v>0</v>
      </c>
      <c r="BA19" s="77">
        <f>SUMIF(AB$4:AY$4,"Actual",AB19:AY19)</f>
        <v>0</v>
      </c>
    </row>
    <row r="20" spans="1:53" s="15" customFormat="1" ht="23" customHeight="1" thickBot="1">
      <c r="A20" s="11" t="s">
        <v>45</v>
      </c>
      <c r="B20" s="67">
        <f>SUM(B5:B19)</f>
        <v>0</v>
      </c>
      <c r="C20" s="68">
        <f t="shared" ref="C20:Y20" si="4">SUM(C5:C19)</f>
        <v>0</v>
      </c>
      <c r="D20" s="69">
        <f t="shared" si="4"/>
        <v>0</v>
      </c>
      <c r="E20" s="70">
        <f t="shared" si="4"/>
        <v>0</v>
      </c>
      <c r="F20" s="67">
        <f t="shared" si="4"/>
        <v>0</v>
      </c>
      <c r="G20" s="68">
        <f t="shared" si="4"/>
        <v>0</v>
      </c>
      <c r="H20" s="69">
        <f t="shared" si="4"/>
        <v>7890</v>
      </c>
      <c r="I20" s="70">
        <f t="shared" si="4"/>
        <v>7400</v>
      </c>
      <c r="J20" s="67">
        <f t="shared" si="4"/>
        <v>0</v>
      </c>
      <c r="K20" s="68">
        <f t="shared" si="4"/>
        <v>0</v>
      </c>
      <c r="L20" s="69">
        <f t="shared" si="4"/>
        <v>0</v>
      </c>
      <c r="M20" s="70">
        <f t="shared" si="4"/>
        <v>0</v>
      </c>
      <c r="N20" s="67">
        <f t="shared" si="4"/>
        <v>0</v>
      </c>
      <c r="O20" s="68">
        <f t="shared" si="4"/>
        <v>0</v>
      </c>
      <c r="P20" s="69">
        <f t="shared" si="4"/>
        <v>0</v>
      </c>
      <c r="Q20" s="70">
        <f t="shared" si="4"/>
        <v>0</v>
      </c>
      <c r="R20" s="67">
        <f t="shared" si="4"/>
        <v>0</v>
      </c>
      <c r="S20" s="68">
        <f t="shared" si="4"/>
        <v>0</v>
      </c>
      <c r="T20" s="69">
        <f t="shared" si="4"/>
        <v>0</v>
      </c>
      <c r="U20" s="70">
        <f t="shared" si="4"/>
        <v>0</v>
      </c>
      <c r="V20" s="67">
        <f t="shared" si="4"/>
        <v>0</v>
      </c>
      <c r="W20" s="68">
        <f t="shared" si="4"/>
        <v>0</v>
      </c>
      <c r="X20" s="67">
        <f t="shared" si="4"/>
        <v>0</v>
      </c>
      <c r="Y20" s="68">
        <f t="shared" si="4"/>
        <v>0</v>
      </c>
      <c r="Z20" s="67">
        <f t="shared" ref="Z20:AA20" si="5">SUM(Z5:Z19)</f>
        <v>7890</v>
      </c>
      <c r="AA20" s="68">
        <f t="shared" si="5"/>
        <v>7400</v>
      </c>
      <c r="AB20" s="67">
        <f>SUM(AB5:AB19)</f>
        <v>0</v>
      </c>
      <c r="AC20" s="68">
        <f t="shared" ref="AC20:BA20" si="6">SUM(AC5:AC19)</f>
        <v>0</v>
      </c>
      <c r="AD20" s="69">
        <f t="shared" si="6"/>
        <v>100</v>
      </c>
      <c r="AE20" s="70">
        <f t="shared" si="6"/>
        <v>90</v>
      </c>
      <c r="AF20" s="67">
        <f t="shared" si="6"/>
        <v>0</v>
      </c>
      <c r="AG20" s="68">
        <f t="shared" si="6"/>
        <v>0</v>
      </c>
      <c r="AH20" s="69">
        <f t="shared" si="6"/>
        <v>0</v>
      </c>
      <c r="AI20" s="70">
        <f t="shared" si="6"/>
        <v>0</v>
      </c>
      <c r="AJ20" s="67">
        <f t="shared" si="6"/>
        <v>0</v>
      </c>
      <c r="AK20" s="68">
        <f t="shared" si="6"/>
        <v>0</v>
      </c>
      <c r="AL20" s="69">
        <f t="shared" si="6"/>
        <v>0</v>
      </c>
      <c r="AM20" s="70">
        <f t="shared" si="6"/>
        <v>0</v>
      </c>
      <c r="AN20" s="67">
        <f t="shared" si="6"/>
        <v>0</v>
      </c>
      <c r="AO20" s="68">
        <f t="shared" si="6"/>
        <v>0</v>
      </c>
      <c r="AP20" s="69">
        <f t="shared" si="6"/>
        <v>0</v>
      </c>
      <c r="AQ20" s="70">
        <f t="shared" si="6"/>
        <v>0</v>
      </c>
      <c r="AR20" s="67">
        <f t="shared" si="6"/>
        <v>0</v>
      </c>
      <c r="AS20" s="68">
        <f t="shared" si="6"/>
        <v>0</v>
      </c>
      <c r="AT20" s="69">
        <f t="shared" si="6"/>
        <v>0</v>
      </c>
      <c r="AU20" s="70">
        <f t="shared" si="6"/>
        <v>0</v>
      </c>
      <c r="AV20" s="67">
        <f t="shared" si="6"/>
        <v>0</v>
      </c>
      <c r="AW20" s="68">
        <f t="shared" si="6"/>
        <v>0</v>
      </c>
      <c r="AX20" s="67">
        <f t="shared" si="6"/>
        <v>0</v>
      </c>
      <c r="AY20" s="68">
        <f t="shared" si="6"/>
        <v>0</v>
      </c>
      <c r="AZ20" s="67">
        <f t="shared" si="6"/>
        <v>100</v>
      </c>
      <c r="BA20" s="68">
        <f t="shared" si="6"/>
        <v>90</v>
      </c>
    </row>
  </sheetData>
  <mergeCells count="30">
    <mergeCell ref="P3:Q3"/>
    <mergeCell ref="R3:S3"/>
    <mergeCell ref="T3:U3"/>
    <mergeCell ref="V3:W3"/>
    <mergeCell ref="F3:G3"/>
    <mergeCell ref="H3:I3"/>
    <mergeCell ref="J3:K3"/>
    <mergeCell ref="L3:M3"/>
    <mergeCell ref="N3:O3"/>
    <mergeCell ref="B2:Y2"/>
    <mergeCell ref="AB2:AY2"/>
    <mergeCell ref="Z2:AA2"/>
    <mergeCell ref="AL3:AM3"/>
    <mergeCell ref="AN3:AO3"/>
    <mergeCell ref="AP3:AQ3"/>
    <mergeCell ref="AR3:AS3"/>
    <mergeCell ref="AT3:AU3"/>
    <mergeCell ref="AB3:AC3"/>
    <mergeCell ref="AD3:AE3"/>
    <mergeCell ref="AF3:AG3"/>
    <mergeCell ref="AH3:AI3"/>
    <mergeCell ref="AJ3:AK3"/>
    <mergeCell ref="X3:Y3"/>
    <mergeCell ref="B3:C3"/>
    <mergeCell ref="D3:E3"/>
    <mergeCell ref="AZ2:BA2"/>
    <mergeCell ref="AZ3:BA3"/>
    <mergeCell ref="AV3:AW3"/>
    <mergeCell ref="AX3:AY3"/>
    <mergeCell ref="Z3:AA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A234-B82D-1A40-9559-5FD89DDC8291}">
  <dimension ref="A1:BC4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B16" sqref="B16"/>
    </sheetView>
  </sheetViews>
  <sheetFormatPr baseColWidth="10" defaultRowHeight="16"/>
  <cols>
    <col min="1" max="1" width="42.28515625" customWidth="1"/>
    <col min="2" max="2" width="27" customWidth="1"/>
    <col min="3" max="3" width="21.42578125" style="1" customWidth="1"/>
    <col min="4" max="27" width="10.7109375" style="2"/>
    <col min="54" max="54" width="13.85546875" customWidth="1"/>
  </cols>
  <sheetData>
    <row r="1" spans="1:55" ht="31" customHeight="1">
      <c r="A1" s="7" t="s">
        <v>63</v>
      </c>
      <c r="B1" s="4" t="s">
        <v>38</v>
      </c>
      <c r="C1" s="2"/>
    </row>
    <row r="2" spans="1:55" ht="35" customHeight="1" thickBot="1">
      <c r="A2" s="7"/>
      <c r="B2" s="4"/>
      <c r="C2" s="2"/>
      <c r="D2" s="132">
        <v>2021</v>
      </c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4"/>
      <c r="AB2" s="127" t="s">
        <v>82</v>
      </c>
      <c r="AC2" s="128"/>
      <c r="AD2" s="132">
        <v>2022</v>
      </c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4"/>
      <c r="BB2" s="127" t="s">
        <v>98</v>
      </c>
      <c r="BC2" s="128"/>
    </row>
    <row r="3" spans="1:55" ht="23" customHeight="1" thickTop="1" thickBot="1">
      <c r="D3" s="135" t="s">
        <v>0</v>
      </c>
      <c r="E3" s="136"/>
      <c r="F3" s="137" t="s">
        <v>1</v>
      </c>
      <c r="G3" s="138"/>
      <c r="H3" s="135" t="s">
        <v>2</v>
      </c>
      <c r="I3" s="136"/>
      <c r="J3" s="137" t="s">
        <v>3</v>
      </c>
      <c r="K3" s="138"/>
      <c r="L3" s="135" t="s">
        <v>13</v>
      </c>
      <c r="M3" s="136"/>
      <c r="N3" s="137" t="s">
        <v>4</v>
      </c>
      <c r="O3" s="138"/>
      <c r="P3" s="135" t="s">
        <v>5</v>
      </c>
      <c r="Q3" s="136"/>
      <c r="R3" s="137" t="s">
        <v>6</v>
      </c>
      <c r="S3" s="138"/>
      <c r="T3" s="135" t="s">
        <v>7</v>
      </c>
      <c r="U3" s="136"/>
      <c r="V3" s="137" t="s">
        <v>14</v>
      </c>
      <c r="W3" s="138"/>
      <c r="X3" s="135" t="s">
        <v>8</v>
      </c>
      <c r="Y3" s="136"/>
      <c r="Z3" s="135" t="s">
        <v>15</v>
      </c>
      <c r="AA3" s="136"/>
      <c r="AB3" s="115"/>
      <c r="AC3" s="116"/>
      <c r="AD3" s="135" t="s">
        <v>0</v>
      </c>
      <c r="AE3" s="136"/>
      <c r="AF3" s="137" t="s">
        <v>1</v>
      </c>
      <c r="AG3" s="138"/>
      <c r="AH3" s="135" t="s">
        <v>2</v>
      </c>
      <c r="AI3" s="136"/>
      <c r="AJ3" s="137" t="s">
        <v>3</v>
      </c>
      <c r="AK3" s="138"/>
      <c r="AL3" s="135" t="s">
        <v>13</v>
      </c>
      <c r="AM3" s="136"/>
      <c r="AN3" s="137" t="s">
        <v>4</v>
      </c>
      <c r="AO3" s="138"/>
      <c r="AP3" s="135" t="s">
        <v>5</v>
      </c>
      <c r="AQ3" s="136"/>
      <c r="AR3" s="137" t="s">
        <v>6</v>
      </c>
      <c r="AS3" s="138"/>
      <c r="AT3" s="135" t="s">
        <v>7</v>
      </c>
      <c r="AU3" s="136"/>
      <c r="AV3" s="137" t="s">
        <v>14</v>
      </c>
      <c r="AW3" s="138"/>
      <c r="AX3" s="135" t="s">
        <v>8</v>
      </c>
      <c r="AY3" s="136"/>
      <c r="AZ3" s="135" t="s">
        <v>15</v>
      </c>
      <c r="BA3" s="136"/>
      <c r="BB3" s="115"/>
      <c r="BC3" s="116"/>
    </row>
    <row r="4" spans="1:55" ht="47" customHeight="1" thickTop="1">
      <c r="A4" s="43" t="s">
        <v>29</v>
      </c>
      <c r="B4" s="43" t="s">
        <v>35</v>
      </c>
      <c r="C4" s="58" t="s">
        <v>50</v>
      </c>
      <c r="D4" s="23" t="s">
        <v>9</v>
      </c>
      <c r="E4" s="59" t="s">
        <v>10</v>
      </c>
      <c r="F4" s="23" t="s">
        <v>9</v>
      </c>
      <c r="G4" s="59" t="s">
        <v>10</v>
      </c>
      <c r="H4" s="19" t="s">
        <v>9</v>
      </c>
      <c r="I4" s="60" t="s">
        <v>10</v>
      </c>
      <c r="J4" s="23" t="s">
        <v>9</v>
      </c>
      <c r="K4" s="59" t="s">
        <v>10</v>
      </c>
      <c r="L4" s="19" t="s">
        <v>9</v>
      </c>
      <c r="M4" s="60" t="s">
        <v>10</v>
      </c>
      <c r="N4" s="23" t="s">
        <v>9</v>
      </c>
      <c r="O4" s="59" t="s">
        <v>10</v>
      </c>
      <c r="P4" s="19" t="s">
        <v>9</v>
      </c>
      <c r="Q4" s="60" t="s">
        <v>10</v>
      </c>
      <c r="R4" s="23" t="s">
        <v>9</v>
      </c>
      <c r="S4" s="59" t="s">
        <v>10</v>
      </c>
      <c r="T4" s="19" t="s">
        <v>9</v>
      </c>
      <c r="U4" s="60" t="s">
        <v>10</v>
      </c>
      <c r="V4" s="23" t="s">
        <v>9</v>
      </c>
      <c r="W4" s="59" t="s">
        <v>10</v>
      </c>
      <c r="X4" s="19" t="s">
        <v>9</v>
      </c>
      <c r="Y4" s="60" t="s">
        <v>10</v>
      </c>
      <c r="Z4" s="23" t="s">
        <v>9</v>
      </c>
      <c r="AA4" s="59" t="s">
        <v>10</v>
      </c>
      <c r="AB4" s="23" t="s">
        <v>9</v>
      </c>
      <c r="AC4" s="59" t="s">
        <v>10</v>
      </c>
      <c r="AD4" s="23" t="s">
        <v>9</v>
      </c>
      <c r="AE4" s="59" t="s">
        <v>10</v>
      </c>
      <c r="AF4" s="23" t="s">
        <v>9</v>
      </c>
      <c r="AG4" s="59" t="s">
        <v>10</v>
      </c>
      <c r="AH4" s="19" t="s">
        <v>9</v>
      </c>
      <c r="AI4" s="60" t="s">
        <v>10</v>
      </c>
      <c r="AJ4" s="23" t="s">
        <v>9</v>
      </c>
      <c r="AK4" s="59" t="s">
        <v>10</v>
      </c>
      <c r="AL4" s="19" t="s">
        <v>9</v>
      </c>
      <c r="AM4" s="60" t="s">
        <v>10</v>
      </c>
      <c r="AN4" s="23" t="s">
        <v>9</v>
      </c>
      <c r="AO4" s="59" t="s">
        <v>10</v>
      </c>
      <c r="AP4" s="19" t="s">
        <v>9</v>
      </c>
      <c r="AQ4" s="60" t="s">
        <v>10</v>
      </c>
      <c r="AR4" s="23" t="s">
        <v>9</v>
      </c>
      <c r="AS4" s="59" t="s">
        <v>10</v>
      </c>
      <c r="AT4" s="19" t="s">
        <v>9</v>
      </c>
      <c r="AU4" s="60" t="s">
        <v>10</v>
      </c>
      <c r="AV4" s="23" t="s">
        <v>9</v>
      </c>
      <c r="AW4" s="59" t="s">
        <v>10</v>
      </c>
      <c r="AX4" s="19" t="s">
        <v>9</v>
      </c>
      <c r="AY4" s="60" t="s">
        <v>10</v>
      </c>
      <c r="AZ4" s="23" t="s">
        <v>9</v>
      </c>
      <c r="BA4" s="59" t="s">
        <v>10</v>
      </c>
      <c r="BB4" s="90" t="s">
        <v>9</v>
      </c>
      <c r="BC4" s="59" t="s">
        <v>10</v>
      </c>
    </row>
    <row r="5" spans="1:55">
      <c r="A5" s="9" t="s">
        <v>39</v>
      </c>
      <c r="B5" s="9" t="s">
        <v>31</v>
      </c>
      <c r="C5" s="41">
        <f>_xlfn.IFNA(VLOOKUP($B5,rates!$C:$D,2,0),"")</f>
        <v>250</v>
      </c>
      <c r="D5" s="61">
        <f>3*$C5</f>
        <v>750</v>
      </c>
      <c r="E5" s="62">
        <v>723</v>
      </c>
      <c r="F5" s="63"/>
      <c r="G5" s="64"/>
      <c r="H5" s="61"/>
      <c r="I5" s="62"/>
      <c r="J5" s="63"/>
      <c r="K5" s="64"/>
      <c r="L5" s="61"/>
      <c r="M5" s="62"/>
      <c r="N5" s="63"/>
      <c r="O5" s="64"/>
      <c r="P5" s="61"/>
      <c r="Q5" s="62"/>
      <c r="R5" s="63"/>
      <c r="S5" s="64"/>
      <c r="T5" s="61"/>
      <c r="U5" s="62"/>
      <c r="V5" s="63"/>
      <c r="W5" s="64"/>
      <c r="X5" s="61"/>
      <c r="Y5" s="62"/>
      <c r="Z5" s="61"/>
      <c r="AA5" s="62"/>
      <c r="AB5" s="91">
        <f>SUMIF(D$4:AA$4,"Plan",D5:AA5)</f>
        <v>750</v>
      </c>
      <c r="AC5" s="77">
        <f>SUMIF(D$4:AA$4,"Actual",D5:AA5)</f>
        <v>723</v>
      </c>
      <c r="AD5" s="61"/>
      <c r="AE5" s="62"/>
      <c r="AF5" s="63"/>
      <c r="AG5" s="64"/>
      <c r="AH5" s="61"/>
      <c r="AI5" s="62"/>
      <c r="AJ5" s="63"/>
      <c r="AK5" s="64"/>
      <c r="AL5" s="61"/>
      <c r="AM5" s="62"/>
      <c r="AN5" s="63"/>
      <c r="AO5" s="64"/>
      <c r="AP5" s="61"/>
      <c r="AQ5" s="62"/>
      <c r="AR5" s="63"/>
      <c r="AS5" s="64"/>
      <c r="AT5" s="61"/>
      <c r="AU5" s="62"/>
      <c r="AV5" s="63"/>
      <c r="AW5" s="64"/>
      <c r="AX5" s="61"/>
      <c r="AY5" s="62"/>
      <c r="AZ5" s="61"/>
      <c r="BA5" s="62"/>
      <c r="BB5" s="91">
        <f>SUMIF(AD$4:BA$4,"Plan",AD5:BA5)</f>
        <v>0</v>
      </c>
      <c r="BC5" s="77">
        <f>SUMIF(AD$4:BA$4,"Actual",AD5:BA5)</f>
        <v>0</v>
      </c>
    </row>
    <row r="6" spans="1:55">
      <c r="A6" s="9" t="s">
        <v>36</v>
      </c>
      <c r="B6" s="9" t="s">
        <v>33</v>
      </c>
      <c r="C6" s="41">
        <f>_xlfn.IFNA(VLOOKUP($B6,rates!$C:$D,2,0),"")</f>
        <v>90</v>
      </c>
      <c r="D6" s="61">
        <f>3*3*$C6</f>
        <v>810</v>
      </c>
      <c r="E6" s="62">
        <v>1210</v>
      </c>
      <c r="F6" s="63"/>
      <c r="G6" s="64"/>
      <c r="H6" s="61"/>
      <c r="I6" s="62"/>
      <c r="J6" s="63"/>
      <c r="K6" s="64"/>
      <c r="L6" s="61"/>
      <c r="M6" s="62"/>
      <c r="N6" s="63"/>
      <c r="O6" s="64"/>
      <c r="P6" s="61"/>
      <c r="Q6" s="62"/>
      <c r="R6" s="63"/>
      <c r="S6" s="64"/>
      <c r="T6" s="61"/>
      <c r="U6" s="62"/>
      <c r="V6" s="63"/>
      <c r="W6" s="64"/>
      <c r="X6" s="61"/>
      <c r="Y6" s="62"/>
      <c r="Z6" s="61"/>
      <c r="AA6" s="62"/>
      <c r="AB6" s="91">
        <f t="shared" ref="AB6:AB21" si="0">SUMIF(D$4:AA$4,"Plan",D6:AA6)</f>
        <v>810</v>
      </c>
      <c r="AC6" s="77">
        <f t="shared" ref="AC6:AC21" si="1">SUMIF(D$4:AA$4,"Actual",D6:AA6)</f>
        <v>1210</v>
      </c>
      <c r="AD6" s="61"/>
      <c r="AE6" s="62"/>
      <c r="AF6" s="63"/>
      <c r="AG6" s="64"/>
      <c r="AH6" s="61"/>
      <c r="AI6" s="62"/>
      <c r="AJ6" s="63"/>
      <c r="AK6" s="64"/>
      <c r="AL6" s="61"/>
      <c r="AM6" s="62"/>
      <c r="AN6" s="63"/>
      <c r="AO6" s="64"/>
      <c r="AP6" s="61"/>
      <c r="AQ6" s="62"/>
      <c r="AR6" s="63"/>
      <c r="AS6" s="64"/>
      <c r="AT6" s="61"/>
      <c r="AU6" s="62"/>
      <c r="AV6" s="63"/>
      <c r="AW6" s="64"/>
      <c r="AX6" s="61"/>
      <c r="AY6" s="62"/>
      <c r="AZ6" s="61"/>
      <c r="BA6" s="62"/>
      <c r="BB6" s="91">
        <f t="shared" ref="BB6:BB21" si="2">SUMIF(AD$4:BA$4,"Plan",AD6:BA6)</f>
        <v>0</v>
      </c>
      <c r="BC6" s="77">
        <f t="shared" ref="BC6:BC21" si="3">SUMIF(AD$4:BA$4,"Actual",AD6:BA6)</f>
        <v>0</v>
      </c>
    </row>
    <row r="7" spans="1:55">
      <c r="A7" s="9"/>
      <c r="B7" s="9"/>
      <c r="C7" s="41" t="str">
        <f>_xlfn.IFNA(VLOOKUP($B7,rates!$C:$D,2,0),"")</f>
        <v/>
      </c>
      <c r="D7" s="61"/>
      <c r="E7" s="62"/>
      <c r="F7" s="63"/>
      <c r="G7" s="64"/>
      <c r="H7" s="61"/>
      <c r="I7" s="62"/>
      <c r="J7" s="63"/>
      <c r="K7" s="64"/>
      <c r="L7" s="61"/>
      <c r="M7" s="62"/>
      <c r="N7" s="63"/>
      <c r="O7" s="64"/>
      <c r="P7" s="61"/>
      <c r="Q7" s="62"/>
      <c r="R7" s="63"/>
      <c r="S7" s="64"/>
      <c r="T7" s="61"/>
      <c r="U7" s="62"/>
      <c r="V7" s="63"/>
      <c r="W7" s="64"/>
      <c r="X7" s="61"/>
      <c r="Y7" s="62"/>
      <c r="Z7" s="61"/>
      <c r="AA7" s="62"/>
      <c r="AB7" s="91">
        <f t="shared" si="0"/>
        <v>0</v>
      </c>
      <c r="AC7" s="77">
        <f t="shared" si="1"/>
        <v>0</v>
      </c>
      <c r="AD7" s="61"/>
      <c r="AE7" s="62"/>
      <c r="AF7" s="63"/>
      <c r="AG7" s="64"/>
      <c r="AH7" s="61"/>
      <c r="AI7" s="62"/>
      <c r="AJ7" s="63"/>
      <c r="AK7" s="64"/>
      <c r="AL7" s="61"/>
      <c r="AM7" s="62"/>
      <c r="AN7" s="63"/>
      <c r="AO7" s="64"/>
      <c r="AP7" s="61"/>
      <c r="AQ7" s="62"/>
      <c r="AR7" s="63"/>
      <c r="AS7" s="64"/>
      <c r="AT7" s="61"/>
      <c r="AU7" s="62"/>
      <c r="AV7" s="63"/>
      <c r="AW7" s="64"/>
      <c r="AX7" s="61"/>
      <c r="AY7" s="62"/>
      <c r="AZ7" s="61"/>
      <c r="BA7" s="62"/>
      <c r="BB7" s="91">
        <f t="shared" si="2"/>
        <v>0</v>
      </c>
      <c r="BC7" s="77">
        <f t="shared" si="3"/>
        <v>0</v>
      </c>
    </row>
    <row r="8" spans="1:55">
      <c r="A8" s="9" t="s">
        <v>40</v>
      </c>
      <c r="B8" s="9" t="s">
        <v>30</v>
      </c>
      <c r="C8" s="41">
        <f>_xlfn.IFNA(VLOOKUP($B8,rates!$C:$D,2,0),"")</f>
        <v>400</v>
      </c>
      <c r="D8" s="61"/>
      <c r="E8" s="62"/>
      <c r="F8" s="63">
        <f>10*$C8</f>
        <v>4000</v>
      </c>
      <c r="G8" s="64">
        <v>3889</v>
      </c>
      <c r="H8" s="61"/>
      <c r="I8" s="62"/>
      <c r="J8" s="63"/>
      <c r="K8" s="64"/>
      <c r="L8" s="61"/>
      <c r="M8" s="62"/>
      <c r="N8" s="63"/>
      <c r="O8" s="64"/>
      <c r="P8" s="61"/>
      <c r="Q8" s="62"/>
      <c r="R8" s="63"/>
      <c r="S8" s="64"/>
      <c r="T8" s="61"/>
      <c r="U8" s="62"/>
      <c r="V8" s="63"/>
      <c r="W8" s="64"/>
      <c r="X8" s="61"/>
      <c r="Y8" s="62"/>
      <c r="Z8" s="61"/>
      <c r="AA8" s="62"/>
      <c r="AB8" s="91">
        <f t="shared" si="0"/>
        <v>4000</v>
      </c>
      <c r="AC8" s="77">
        <f t="shared" si="1"/>
        <v>3889</v>
      </c>
      <c r="AD8" s="61"/>
      <c r="AE8" s="62"/>
      <c r="AF8" s="63"/>
      <c r="AG8" s="64"/>
      <c r="AH8" s="61"/>
      <c r="AI8" s="62"/>
      <c r="AJ8" s="63"/>
      <c r="AK8" s="64"/>
      <c r="AL8" s="61"/>
      <c r="AM8" s="62"/>
      <c r="AN8" s="63"/>
      <c r="AO8" s="64"/>
      <c r="AP8" s="61"/>
      <c r="AQ8" s="62"/>
      <c r="AR8" s="63"/>
      <c r="AS8" s="64"/>
      <c r="AT8" s="61"/>
      <c r="AU8" s="62"/>
      <c r="AV8" s="63"/>
      <c r="AW8" s="64"/>
      <c r="AX8" s="61"/>
      <c r="AY8" s="62"/>
      <c r="AZ8" s="61"/>
      <c r="BA8" s="62"/>
      <c r="BB8" s="91">
        <f t="shared" si="2"/>
        <v>0</v>
      </c>
      <c r="BC8" s="77">
        <f t="shared" si="3"/>
        <v>0</v>
      </c>
    </row>
    <row r="9" spans="1:55">
      <c r="A9" s="9" t="s">
        <v>37</v>
      </c>
      <c r="B9" s="9" t="s">
        <v>32</v>
      </c>
      <c r="C9" s="41">
        <f>_xlfn.IFNA(VLOOKUP($B9,rates!$C:$D,2,0),"")</f>
        <v>100</v>
      </c>
      <c r="D9" s="61"/>
      <c r="E9" s="62"/>
      <c r="F9" s="63">
        <f>10*4*$C9</f>
        <v>4000</v>
      </c>
      <c r="G9" s="64">
        <v>4210</v>
      </c>
      <c r="H9" s="61"/>
      <c r="I9" s="62"/>
      <c r="J9" s="63"/>
      <c r="K9" s="64"/>
      <c r="L9" s="61"/>
      <c r="M9" s="62"/>
      <c r="N9" s="63"/>
      <c r="O9" s="64"/>
      <c r="P9" s="61"/>
      <c r="Q9" s="62"/>
      <c r="R9" s="63"/>
      <c r="S9" s="64"/>
      <c r="T9" s="61"/>
      <c r="U9" s="62"/>
      <c r="V9" s="63"/>
      <c r="W9" s="64"/>
      <c r="X9" s="61"/>
      <c r="Y9" s="62"/>
      <c r="Z9" s="61"/>
      <c r="AA9" s="62"/>
      <c r="AB9" s="91">
        <f t="shared" si="0"/>
        <v>4000</v>
      </c>
      <c r="AC9" s="77">
        <f t="shared" si="1"/>
        <v>4210</v>
      </c>
      <c r="AD9" s="61"/>
      <c r="AE9" s="62"/>
      <c r="AF9" s="63"/>
      <c r="AG9" s="64"/>
      <c r="AH9" s="61"/>
      <c r="AI9" s="62"/>
      <c r="AJ9" s="63"/>
      <c r="AK9" s="64"/>
      <c r="AL9" s="61"/>
      <c r="AM9" s="62"/>
      <c r="AN9" s="63"/>
      <c r="AO9" s="64"/>
      <c r="AP9" s="61"/>
      <c r="AQ9" s="62"/>
      <c r="AR9" s="63"/>
      <c r="AS9" s="64"/>
      <c r="AT9" s="61"/>
      <c r="AU9" s="62"/>
      <c r="AV9" s="63"/>
      <c r="AW9" s="64"/>
      <c r="AX9" s="61"/>
      <c r="AY9" s="62"/>
      <c r="AZ9" s="61"/>
      <c r="BA9" s="62"/>
      <c r="BB9" s="91">
        <f t="shared" si="2"/>
        <v>0</v>
      </c>
      <c r="BC9" s="77">
        <f t="shared" si="3"/>
        <v>0</v>
      </c>
    </row>
    <row r="10" spans="1:55">
      <c r="A10" s="9"/>
      <c r="B10" s="9"/>
      <c r="C10" s="41" t="str">
        <f>_xlfn.IFNA(VLOOKUP($B10,rates!$C:$D,2,0),"")</f>
        <v/>
      </c>
      <c r="D10" s="61"/>
      <c r="E10" s="62"/>
      <c r="F10" s="63"/>
      <c r="G10" s="64"/>
      <c r="H10" s="61"/>
      <c r="I10" s="62"/>
      <c r="J10" s="63"/>
      <c r="K10" s="64"/>
      <c r="L10" s="61"/>
      <c r="M10" s="62"/>
      <c r="N10" s="63"/>
      <c r="O10" s="64"/>
      <c r="P10" s="61"/>
      <c r="Q10" s="62"/>
      <c r="R10" s="63"/>
      <c r="S10" s="64"/>
      <c r="T10" s="61"/>
      <c r="U10" s="62"/>
      <c r="V10" s="63"/>
      <c r="W10" s="64"/>
      <c r="X10" s="61"/>
      <c r="Y10" s="62"/>
      <c r="Z10" s="61"/>
      <c r="AA10" s="62"/>
      <c r="AB10" s="91">
        <f t="shared" si="0"/>
        <v>0</v>
      </c>
      <c r="AC10" s="77">
        <f t="shared" si="1"/>
        <v>0</v>
      </c>
      <c r="AD10" s="61"/>
      <c r="AE10" s="62"/>
      <c r="AF10" s="63"/>
      <c r="AG10" s="64"/>
      <c r="AH10" s="61"/>
      <c r="AI10" s="62"/>
      <c r="AJ10" s="63"/>
      <c r="AK10" s="64"/>
      <c r="AL10" s="61"/>
      <c r="AM10" s="62"/>
      <c r="AN10" s="63"/>
      <c r="AO10" s="64"/>
      <c r="AP10" s="61"/>
      <c r="AQ10" s="62"/>
      <c r="AR10" s="63"/>
      <c r="AS10" s="64"/>
      <c r="AT10" s="61"/>
      <c r="AU10" s="62"/>
      <c r="AV10" s="63"/>
      <c r="AW10" s="64"/>
      <c r="AX10" s="61"/>
      <c r="AY10" s="62"/>
      <c r="AZ10" s="61"/>
      <c r="BA10" s="62"/>
      <c r="BB10" s="91">
        <f t="shared" si="2"/>
        <v>0</v>
      </c>
      <c r="BC10" s="77">
        <f t="shared" si="3"/>
        <v>0</v>
      </c>
    </row>
    <row r="11" spans="1:55">
      <c r="A11" s="9" t="s">
        <v>42</v>
      </c>
      <c r="B11" s="9" t="s">
        <v>30</v>
      </c>
      <c r="C11" s="41">
        <f>_xlfn.IFNA(VLOOKUP($B11,rates!$C:$D,2,0),"")</f>
        <v>400</v>
      </c>
      <c r="D11" s="61"/>
      <c r="E11" s="62"/>
      <c r="F11" s="63"/>
      <c r="G11" s="64"/>
      <c r="H11" s="61"/>
      <c r="I11" s="62"/>
      <c r="J11" s="63"/>
      <c r="K11" s="64"/>
      <c r="L11" s="61"/>
      <c r="M11" s="62"/>
      <c r="N11" s="63"/>
      <c r="O11" s="64"/>
      <c r="P11" s="61"/>
      <c r="Q11" s="62"/>
      <c r="R11" s="63"/>
      <c r="S11" s="64"/>
      <c r="T11" s="61"/>
      <c r="U11" s="62"/>
      <c r="V11" s="63"/>
      <c r="W11" s="64"/>
      <c r="X11" s="61"/>
      <c r="Y11" s="62"/>
      <c r="Z11" s="61"/>
      <c r="AA11" s="62"/>
      <c r="AB11" s="91">
        <f t="shared" si="0"/>
        <v>0</v>
      </c>
      <c r="AC11" s="77">
        <f t="shared" si="1"/>
        <v>0</v>
      </c>
      <c r="AD11" s="61"/>
      <c r="AE11" s="62"/>
      <c r="AF11" s="63"/>
      <c r="AG11" s="64"/>
      <c r="AH11" s="61"/>
      <c r="AI11" s="62"/>
      <c r="AJ11" s="63"/>
      <c r="AK11" s="64"/>
      <c r="AL11" s="61"/>
      <c r="AM11" s="62"/>
      <c r="AN11" s="63"/>
      <c r="AO11" s="64"/>
      <c r="AP11" s="61"/>
      <c r="AQ11" s="62"/>
      <c r="AR11" s="63"/>
      <c r="AS11" s="64"/>
      <c r="AT11" s="61"/>
      <c r="AU11" s="62"/>
      <c r="AV11" s="63"/>
      <c r="AW11" s="64"/>
      <c r="AX11" s="61"/>
      <c r="AY11" s="62"/>
      <c r="AZ11" s="61"/>
      <c r="BA11" s="62"/>
      <c r="BB11" s="91">
        <f t="shared" si="2"/>
        <v>0</v>
      </c>
      <c r="BC11" s="77">
        <f t="shared" si="3"/>
        <v>0</v>
      </c>
    </row>
    <row r="12" spans="1:55">
      <c r="A12" s="9" t="s">
        <v>43</v>
      </c>
      <c r="B12" s="9" t="s">
        <v>34</v>
      </c>
      <c r="C12" s="41">
        <f>_xlfn.IFNA(VLOOKUP($B12,rates!$C:$D,2,0),"")</f>
        <v>70</v>
      </c>
      <c r="D12" s="61"/>
      <c r="E12" s="62"/>
      <c r="F12" s="63"/>
      <c r="G12" s="64"/>
      <c r="H12" s="61"/>
      <c r="I12" s="62"/>
      <c r="J12" s="63"/>
      <c r="K12" s="64"/>
      <c r="L12" s="61"/>
      <c r="M12" s="62"/>
      <c r="N12" s="63"/>
      <c r="O12" s="64"/>
      <c r="P12" s="61"/>
      <c r="Q12" s="62"/>
      <c r="R12" s="63"/>
      <c r="S12" s="64"/>
      <c r="T12" s="61"/>
      <c r="U12" s="62"/>
      <c r="V12" s="63"/>
      <c r="W12" s="64"/>
      <c r="X12" s="61"/>
      <c r="Y12" s="62"/>
      <c r="Z12" s="61"/>
      <c r="AA12" s="62"/>
      <c r="AB12" s="91">
        <f t="shared" si="0"/>
        <v>0</v>
      </c>
      <c r="AC12" s="77">
        <f t="shared" si="1"/>
        <v>0</v>
      </c>
      <c r="AD12" s="61"/>
      <c r="AE12" s="62"/>
      <c r="AF12" s="63"/>
      <c r="AG12" s="64"/>
      <c r="AH12" s="61"/>
      <c r="AI12" s="62"/>
      <c r="AJ12" s="63"/>
      <c r="AK12" s="64"/>
      <c r="AL12" s="61"/>
      <c r="AM12" s="62"/>
      <c r="AN12" s="63"/>
      <c r="AO12" s="64"/>
      <c r="AP12" s="61"/>
      <c r="AQ12" s="62"/>
      <c r="AR12" s="63"/>
      <c r="AS12" s="64"/>
      <c r="AT12" s="61"/>
      <c r="AU12" s="62"/>
      <c r="AV12" s="63"/>
      <c r="AW12" s="64"/>
      <c r="AX12" s="61"/>
      <c r="AY12" s="62"/>
      <c r="AZ12" s="61"/>
      <c r="BA12" s="62"/>
      <c r="BB12" s="91">
        <f t="shared" si="2"/>
        <v>0</v>
      </c>
      <c r="BC12" s="77">
        <f t="shared" si="3"/>
        <v>0</v>
      </c>
    </row>
    <row r="13" spans="1:55">
      <c r="A13" s="9"/>
      <c r="B13" s="9"/>
      <c r="C13" s="41"/>
      <c r="D13" s="61"/>
      <c r="E13" s="62"/>
      <c r="F13" s="63"/>
      <c r="G13" s="64"/>
      <c r="H13" s="61"/>
      <c r="I13" s="62"/>
      <c r="J13" s="63"/>
      <c r="K13" s="64"/>
      <c r="L13" s="61"/>
      <c r="M13" s="62"/>
      <c r="N13" s="63"/>
      <c r="O13" s="64"/>
      <c r="P13" s="61"/>
      <c r="Q13" s="62"/>
      <c r="R13" s="63"/>
      <c r="S13" s="64"/>
      <c r="T13" s="61"/>
      <c r="U13" s="62"/>
      <c r="V13" s="63"/>
      <c r="W13" s="64"/>
      <c r="X13" s="61"/>
      <c r="Y13" s="62"/>
      <c r="Z13" s="61"/>
      <c r="AA13" s="62"/>
      <c r="AB13" s="91">
        <f t="shared" si="0"/>
        <v>0</v>
      </c>
      <c r="AC13" s="77">
        <f t="shared" si="1"/>
        <v>0</v>
      </c>
      <c r="AD13" s="61"/>
      <c r="AE13" s="62"/>
      <c r="AF13" s="63"/>
      <c r="AG13" s="64"/>
      <c r="AH13" s="61"/>
      <c r="AI13" s="62"/>
      <c r="AJ13" s="63"/>
      <c r="AK13" s="64"/>
      <c r="AL13" s="61"/>
      <c r="AM13" s="62"/>
      <c r="AN13" s="63"/>
      <c r="AO13" s="64"/>
      <c r="AP13" s="61"/>
      <c r="AQ13" s="62"/>
      <c r="AR13" s="63"/>
      <c r="AS13" s="64"/>
      <c r="AT13" s="61"/>
      <c r="AU13" s="62"/>
      <c r="AV13" s="63"/>
      <c r="AW13" s="64"/>
      <c r="AX13" s="61"/>
      <c r="AY13" s="62"/>
      <c r="AZ13" s="61"/>
      <c r="BA13" s="62"/>
      <c r="BB13" s="91">
        <f t="shared" si="2"/>
        <v>0</v>
      </c>
      <c r="BC13" s="77">
        <f t="shared" si="3"/>
        <v>0</v>
      </c>
    </row>
    <row r="14" spans="1:55">
      <c r="A14" s="9"/>
      <c r="B14" s="9"/>
      <c r="C14" s="41"/>
      <c r="D14" s="61"/>
      <c r="E14" s="62"/>
      <c r="F14" s="63"/>
      <c r="G14" s="64"/>
      <c r="H14" s="61"/>
      <c r="I14" s="62"/>
      <c r="J14" s="63"/>
      <c r="K14" s="64"/>
      <c r="L14" s="61"/>
      <c r="M14" s="62"/>
      <c r="N14" s="63"/>
      <c r="O14" s="64"/>
      <c r="P14" s="61"/>
      <c r="Q14" s="62"/>
      <c r="R14" s="63"/>
      <c r="S14" s="64"/>
      <c r="T14" s="61"/>
      <c r="U14" s="62"/>
      <c r="V14" s="63"/>
      <c r="W14" s="64"/>
      <c r="X14" s="61"/>
      <c r="Y14" s="62"/>
      <c r="Z14" s="61"/>
      <c r="AA14" s="62"/>
      <c r="AB14" s="91">
        <f t="shared" si="0"/>
        <v>0</v>
      </c>
      <c r="AC14" s="77">
        <f t="shared" si="1"/>
        <v>0</v>
      </c>
      <c r="AD14" s="61"/>
      <c r="AE14" s="62"/>
      <c r="AF14" s="63"/>
      <c r="AG14" s="64"/>
      <c r="AH14" s="61"/>
      <c r="AI14" s="62"/>
      <c r="AJ14" s="63"/>
      <c r="AK14" s="64"/>
      <c r="AL14" s="61"/>
      <c r="AM14" s="62"/>
      <c r="AN14" s="63"/>
      <c r="AO14" s="64"/>
      <c r="AP14" s="61"/>
      <c r="AQ14" s="62"/>
      <c r="AR14" s="63"/>
      <c r="AS14" s="64"/>
      <c r="AT14" s="61"/>
      <c r="AU14" s="62"/>
      <c r="AV14" s="63"/>
      <c r="AW14" s="64"/>
      <c r="AX14" s="61"/>
      <c r="AY14" s="62"/>
      <c r="AZ14" s="61"/>
      <c r="BA14" s="62"/>
      <c r="BB14" s="91">
        <f t="shared" si="2"/>
        <v>0</v>
      </c>
      <c r="BC14" s="77">
        <f t="shared" si="3"/>
        <v>0</v>
      </c>
    </row>
    <row r="15" spans="1:55">
      <c r="A15" s="9"/>
      <c r="B15" s="9"/>
      <c r="C15" s="41"/>
      <c r="D15" s="61"/>
      <c r="E15" s="62"/>
      <c r="F15" s="63"/>
      <c r="G15" s="64"/>
      <c r="H15" s="61"/>
      <c r="I15" s="62"/>
      <c r="J15" s="63"/>
      <c r="K15" s="64"/>
      <c r="L15" s="61"/>
      <c r="M15" s="62"/>
      <c r="N15" s="63"/>
      <c r="O15" s="64"/>
      <c r="P15" s="61"/>
      <c r="Q15" s="62"/>
      <c r="R15" s="63"/>
      <c r="S15" s="64"/>
      <c r="T15" s="61"/>
      <c r="U15" s="62"/>
      <c r="V15" s="63"/>
      <c r="W15" s="64"/>
      <c r="X15" s="61"/>
      <c r="Y15" s="62"/>
      <c r="Z15" s="61"/>
      <c r="AA15" s="62"/>
      <c r="AB15" s="91">
        <f t="shared" si="0"/>
        <v>0</v>
      </c>
      <c r="AC15" s="77">
        <f t="shared" si="1"/>
        <v>0</v>
      </c>
      <c r="AD15" s="61"/>
      <c r="AE15" s="62"/>
      <c r="AF15" s="63"/>
      <c r="AG15" s="64"/>
      <c r="AH15" s="61"/>
      <c r="AI15" s="62"/>
      <c r="AJ15" s="63"/>
      <c r="AK15" s="64"/>
      <c r="AL15" s="61"/>
      <c r="AM15" s="62"/>
      <c r="AN15" s="63"/>
      <c r="AO15" s="64"/>
      <c r="AP15" s="61"/>
      <c r="AQ15" s="62"/>
      <c r="AR15" s="63"/>
      <c r="AS15" s="64"/>
      <c r="AT15" s="61"/>
      <c r="AU15" s="62"/>
      <c r="AV15" s="63"/>
      <c r="AW15" s="64"/>
      <c r="AX15" s="61"/>
      <c r="AY15" s="62"/>
      <c r="AZ15" s="61"/>
      <c r="BA15" s="62"/>
      <c r="BB15" s="91">
        <f t="shared" si="2"/>
        <v>0</v>
      </c>
      <c r="BC15" s="77">
        <f t="shared" si="3"/>
        <v>0</v>
      </c>
    </row>
    <row r="16" spans="1:55">
      <c r="A16" s="9"/>
      <c r="B16" s="9"/>
      <c r="C16" s="41"/>
      <c r="D16" s="61"/>
      <c r="E16" s="62"/>
      <c r="F16" s="63"/>
      <c r="G16" s="64"/>
      <c r="H16" s="61"/>
      <c r="I16" s="62"/>
      <c r="J16" s="63"/>
      <c r="K16" s="64"/>
      <c r="L16" s="61"/>
      <c r="M16" s="62"/>
      <c r="N16" s="63"/>
      <c r="O16" s="64"/>
      <c r="P16" s="61"/>
      <c r="Q16" s="62"/>
      <c r="R16" s="63"/>
      <c r="S16" s="64"/>
      <c r="T16" s="61"/>
      <c r="U16" s="62"/>
      <c r="V16" s="63"/>
      <c r="W16" s="64"/>
      <c r="X16" s="61"/>
      <c r="Y16" s="62"/>
      <c r="Z16" s="61"/>
      <c r="AA16" s="62"/>
      <c r="AB16" s="91">
        <f t="shared" si="0"/>
        <v>0</v>
      </c>
      <c r="AC16" s="77">
        <f t="shared" si="1"/>
        <v>0</v>
      </c>
      <c r="AD16" s="61"/>
      <c r="AE16" s="62"/>
      <c r="AF16" s="63"/>
      <c r="AG16" s="64"/>
      <c r="AH16" s="61"/>
      <c r="AI16" s="62"/>
      <c r="AJ16" s="63"/>
      <c r="AK16" s="64"/>
      <c r="AL16" s="61"/>
      <c r="AM16" s="62"/>
      <c r="AN16" s="63"/>
      <c r="AO16" s="64"/>
      <c r="AP16" s="61"/>
      <c r="AQ16" s="62"/>
      <c r="AR16" s="63"/>
      <c r="AS16" s="64"/>
      <c r="AT16" s="61"/>
      <c r="AU16" s="62"/>
      <c r="AV16" s="63"/>
      <c r="AW16" s="64"/>
      <c r="AX16" s="61"/>
      <c r="AY16" s="62"/>
      <c r="AZ16" s="61"/>
      <c r="BA16" s="62"/>
      <c r="BB16" s="91">
        <f t="shared" si="2"/>
        <v>0</v>
      </c>
      <c r="BC16" s="77">
        <f t="shared" si="3"/>
        <v>0</v>
      </c>
    </row>
    <row r="17" spans="1:55">
      <c r="A17" s="9"/>
      <c r="B17" s="9"/>
      <c r="C17" s="41"/>
      <c r="D17" s="61"/>
      <c r="E17" s="62"/>
      <c r="F17" s="63"/>
      <c r="G17" s="64"/>
      <c r="H17" s="61"/>
      <c r="I17" s="62"/>
      <c r="J17" s="63"/>
      <c r="K17" s="64"/>
      <c r="L17" s="61"/>
      <c r="M17" s="62"/>
      <c r="N17" s="63"/>
      <c r="O17" s="64"/>
      <c r="P17" s="61"/>
      <c r="Q17" s="62"/>
      <c r="R17" s="63"/>
      <c r="S17" s="64"/>
      <c r="T17" s="61"/>
      <c r="U17" s="62"/>
      <c r="V17" s="63"/>
      <c r="W17" s="64"/>
      <c r="X17" s="61"/>
      <c r="Y17" s="62"/>
      <c r="Z17" s="61"/>
      <c r="AA17" s="62"/>
      <c r="AB17" s="91">
        <f t="shared" si="0"/>
        <v>0</v>
      </c>
      <c r="AC17" s="77">
        <f t="shared" si="1"/>
        <v>0</v>
      </c>
      <c r="AD17" s="61"/>
      <c r="AE17" s="62"/>
      <c r="AF17" s="63"/>
      <c r="AG17" s="64"/>
      <c r="AH17" s="61"/>
      <c r="AI17" s="62"/>
      <c r="AJ17" s="63"/>
      <c r="AK17" s="64"/>
      <c r="AL17" s="61"/>
      <c r="AM17" s="62"/>
      <c r="AN17" s="63"/>
      <c r="AO17" s="64"/>
      <c r="AP17" s="61"/>
      <c r="AQ17" s="62"/>
      <c r="AR17" s="63"/>
      <c r="AS17" s="64"/>
      <c r="AT17" s="61"/>
      <c r="AU17" s="62"/>
      <c r="AV17" s="63"/>
      <c r="AW17" s="64"/>
      <c r="AX17" s="61"/>
      <c r="AY17" s="62"/>
      <c r="AZ17" s="61"/>
      <c r="BA17" s="62"/>
      <c r="BB17" s="91">
        <f t="shared" si="2"/>
        <v>0</v>
      </c>
      <c r="BC17" s="77">
        <f t="shared" si="3"/>
        <v>0</v>
      </c>
    </row>
    <row r="18" spans="1:55">
      <c r="A18" s="9"/>
      <c r="B18" s="9"/>
      <c r="C18" s="41"/>
      <c r="D18" s="61"/>
      <c r="E18" s="62"/>
      <c r="F18" s="63"/>
      <c r="G18" s="64"/>
      <c r="H18" s="61"/>
      <c r="I18" s="62"/>
      <c r="J18" s="63"/>
      <c r="K18" s="64"/>
      <c r="L18" s="61"/>
      <c r="M18" s="62"/>
      <c r="N18" s="63"/>
      <c r="O18" s="64"/>
      <c r="P18" s="61"/>
      <c r="Q18" s="62"/>
      <c r="R18" s="63"/>
      <c r="S18" s="64"/>
      <c r="T18" s="61"/>
      <c r="U18" s="62"/>
      <c r="V18" s="63"/>
      <c r="W18" s="64"/>
      <c r="X18" s="61"/>
      <c r="Y18" s="62"/>
      <c r="Z18" s="61"/>
      <c r="AA18" s="62"/>
      <c r="AB18" s="91">
        <f t="shared" si="0"/>
        <v>0</v>
      </c>
      <c r="AC18" s="77">
        <f t="shared" si="1"/>
        <v>0</v>
      </c>
      <c r="AD18" s="61"/>
      <c r="AE18" s="62"/>
      <c r="AF18" s="63"/>
      <c r="AG18" s="64"/>
      <c r="AH18" s="61"/>
      <c r="AI18" s="62"/>
      <c r="AJ18" s="63"/>
      <c r="AK18" s="64"/>
      <c r="AL18" s="61"/>
      <c r="AM18" s="62"/>
      <c r="AN18" s="63"/>
      <c r="AO18" s="64"/>
      <c r="AP18" s="61"/>
      <c r="AQ18" s="62"/>
      <c r="AR18" s="63"/>
      <c r="AS18" s="64"/>
      <c r="AT18" s="61"/>
      <c r="AU18" s="62"/>
      <c r="AV18" s="63"/>
      <c r="AW18" s="64"/>
      <c r="AX18" s="61"/>
      <c r="AY18" s="62"/>
      <c r="AZ18" s="61"/>
      <c r="BA18" s="62"/>
      <c r="BB18" s="91">
        <f t="shared" si="2"/>
        <v>0</v>
      </c>
      <c r="BC18" s="77">
        <f t="shared" si="3"/>
        <v>0</v>
      </c>
    </row>
    <row r="19" spans="1:55">
      <c r="A19" s="9"/>
      <c r="B19" s="9"/>
      <c r="C19" s="41"/>
      <c r="D19" s="61"/>
      <c r="E19" s="62"/>
      <c r="F19" s="63"/>
      <c r="G19" s="64"/>
      <c r="H19" s="61"/>
      <c r="I19" s="62"/>
      <c r="J19" s="63"/>
      <c r="K19" s="64"/>
      <c r="L19" s="61"/>
      <c r="M19" s="62"/>
      <c r="N19" s="63"/>
      <c r="O19" s="64"/>
      <c r="P19" s="61"/>
      <c r="Q19" s="62"/>
      <c r="R19" s="63"/>
      <c r="S19" s="64"/>
      <c r="T19" s="61"/>
      <c r="U19" s="62"/>
      <c r="V19" s="63"/>
      <c r="W19" s="64"/>
      <c r="X19" s="61"/>
      <c r="Y19" s="62"/>
      <c r="Z19" s="61"/>
      <c r="AA19" s="62"/>
      <c r="AB19" s="91">
        <f t="shared" si="0"/>
        <v>0</v>
      </c>
      <c r="AC19" s="77">
        <f t="shared" si="1"/>
        <v>0</v>
      </c>
      <c r="AD19" s="61"/>
      <c r="AE19" s="62"/>
      <c r="AF19" s="63"/>
      <c r="AG19" s="64"/>
      <c r="AH19" s="61"/>
      <c r="AI19" s="62"/>
      <c r="AJ19" s="63"/>
      <c r="AK19" s="64"/>
      <c r="AL19" s="61"/>
      <c r="AM19" s="62"/>
      <c r="AN19" s="63"/>
      <c r="AO19" s="64"/>
      <c r="AP19" s="61"/>
      <c r="AQ19" s="62"/>
      <c r="AR19" s="63"/>
      <c r="AS19" s="64"/>
      <c r="AT19" s="61"/>
      <c r="AU19" s="62"/>
      <c r="AV19" s="63"/>
      <c r="AW19" s="64"/>
      <c r="AX19" s="61"/>
      <c r="AY19" s="62"/>
      <c r="AZ19" s="61"/>
      <c r="BA19" s="62"/>
      <c r="BB19" s="91">
        <f t="shared" si="2"/>
        <v>0</v>
      </c>
      <c r="BC19" s="77">
        <f t="shared" si="3"/>
        <v>0</v>
      </c>
    </row>
    <row r="20" spans="1:55">
      <c r="A20" s="9"/>
      <c r="B20" s="9"/>
      <c r="C20" s="41"/>
      <c r="D20" s="61"/>
      <c r="E20" s="62"/>
      <c r="F20" s="63"/>
      <c r="G20" s="64"/>
      <c r="H20" s="61"/>
      <c r="I20" s="62"/>
      <c r="J20" s="63"/>
      <c r="K20" s="64"/>
      <c r="L20" s="61"/>
      <c r="M20" s="62"/>
      <c r="N20" s="63"/>
      <c r="O20" s="64"/>
      <c r="P20" s="61"/>
      <c r="Q20" s="62"/>
      <c r="R20" s="63"/>
      <c r="S20" s="64"/>
      <c r="T20" s="61"/>
      <c r="U20" s="62"/>
      <c r="V20" s="63"/>
      <c r="W20" s="64"/>
      <c r="X20" s="61"/>
      <c r="Y20" s="62"/>
      <c r="Z20" s="61"/>
      <c r="AA20" s="62"/>
      <c r="AB20" s="91">
        <f t="shared" si="0"/>
        <v>0</v>
      </c>
      <c r="AC20" s="77">
        <f t="shared" si="1"/>
        <v>0</v>
      </c>
      <c r="AD20" s="61"/>
      <c r="AE20" s="62"/>
      <c r="AF20" s="63"/>
      <c r="AG20" s="64"/>
      <c r="AH20" s="61"/>
      <c r="AI20" s="62"/>
      <c r="AJ20" s="63"/>
      <c r="AK20" s="64"/>
      <c r="AL20" s="61"/>
      <c r="AM20" s="62"/>
      <c r="AN20" s="63"/>
      <c r="AO20" s="64"/>
      <c r="AP20" s="61"/>
      <c r="AQ20" s="62"/>
      <c r="AR20" s="63"/>
      <c r="AS20" s="64"/>
      <c r="AT20" s="61"/>
      <c r="AU20" s="62"/>
      <c r="AV20" s="63"/>
      <c r="AW20" s="64"/>
      <c r="AX20" s="61"/>
      <c r="AY20" s="62"/>
      <c r="AZ20" s="61"/>
      <c r="BA20" s="62"/>
      <c r="BB20" s="91">
        <f t="shared" si="2"/>
        <v>0</v>
      </c>
      <c r="BC20" s="77">
        <f t="shared" si="3"/>
        <v>0</v>
      </c>
    </row>
    <row r="21" spans="1:55" ht="17" thickBot="1">
      <c r="A21" s="10"/>
      <c r="B21" s="10"/>
      <c r="C21" s="42"/>
      <c r="D21" s="92"/>
      <c r="E21" s="93"/>
      <c r="F21" s="94"/>
      <c r="G21" s="95"/>
      <c r="H21" s="92"/>
      <c r="I21" s="93"/>
      <c r="J21" s="94"/>
      <c r="K21" s="95"/>
      <c r="L21" s="92"/>
      <c r="M21" s="93"/>
      <c r="N21" s="94"/>
      <c r="O21" s="95"/>
      <c r="P21" s="92"/>
      <c r="Q21" s="93"/>
      <c r="R21" s="94"/>
      <c r="S21" s="95"/>
      <c r="T21" s="92"/>
      <c r="U21" s="93"/>
      <c r="V21" s="94"/>
      <c r="W21" s="95"/>
      <c r="X21" s="92"/>
      <c r="Y21" s="93"/>
      <c r="Z21" s="92"/>
      <c r="AA21" s="93"/>
      <c r="AB21" s="91">
        <f t="shared" si="0"/>
        <v>0</v>
      </c>
      <c r="AC21" s="77">
        <f t="shared" si="1"/>
        <v>0</v>
      </c>
      <c r="AD21" s="92"/>
      <c r="AE21" s="93"/>
      <c r="AF21" s="94"/>
      <c r="AG21" s="95"/>
      <c r="AH21" s="92"/>
      <c r="AI21" s="93"/>
      <c r="AJ21" s="94"/>
      <c r="AK21" s="95"/>
      <c r="AL21" s="92"/>
      <c r="AM21" s="93"/>
      <c r="AN21" s="94"/>
      <c r="AO21" s="95"/>
      <c r="AP21" s="92"/>
      <c r="AQ21" s="93"/>
      <c r="AR21" s="94"/>
      <c r="AS21" s="95"/>
      <c r="AT21" s="92"/>
      <c r="AU21" s="93"/>
      <c r="AV21" s="94"/>
      <c r="AW21" s="95"/>
      <c r="AX21" s="92"/>
      <c r="AY21" s="93"/>
      <c r="AZ21" s="92"/>
      <c r="BA21" s="93"/>
      <c r="BB21" s="91">
        <f t="shared" si="2"/>
        <v>0</v>
      </c>
      <c r="BC21" s="77">
        <f t="shared" si="3"/>
        <v>0</v>
      </c>
    </row>
    <row r="22" spans="1:55" s="13" customFormat="1" ht="28" customHeight="1" thickBot="1">
      <c r="A22" s="12" t="s">
        <v>41</v>
      </c>
      <c r="B22" s="12"/>
      <c r="C22" s="32"/>
      <c r="D22" s="67">
        <f>SUM(D5:D21)</f>
        <v>1560</v>
      </c>
      <c r="E22" s="68">
        <f t="shared" ref="E22:AA22" si="4">SUM(E5:E21)</f>
        <v>1933</v>
      </c>
      <c r="F22" s="69">
        <f t="shared" si="4"/>
        <v>8000</v>
      </c>
      <c r="G22" s="70">
        <f t="shared" si="4"/>
        <v>8099</v>
      </c>
      <c r="H22" s="67">
        <f t="shared" si="4"/>
        <v>0</v>
      </c>
      <c r="I22" s="68">
        <f t="shared" si="4"/>
        <v>0</v>
      </c>
      <c r="J22" s="69">
        <f t="shared" si="4"/>
        <v>0</v>
      </c>
      <c r="K22" s="70">
        <f t="shared" si="4"/>
        <v>0</v>
      </c>
      <c r="L22" s="67">
        <f t="shared" si="4"/>
        <v>0</v>
      </c>
      <c r="M22" s="68">
        <f t="shared" si="4"/>
        <v>0</v>
      </c>
      <c r="N22" s="69">
        <f t="shared" si="4"/>
        <v>0</v>
      </c>
      <c r="O22" s="70">
        <f t="shared" si="4"/>
        <v>0</v>
      </c>
      <c r="P22" s="67">
        <f t="shared" si="4"/>
        <v>0</v>
      </c>
      <c r="Q22" s="68">
        <f t="shared" si="4"/>
        <v>0</v>
      </c>
      <c r="R22" s="69">
        <f t="shared" si="4"/>
        <v>0</v>
      </c>
      <c r="S22" s="70">
        <f t="shared" si="4"/>
        <v>0</v>
      </c>
      <c r="T22" s="67">
        <f t="shared" si="4"/>
        <v>0</v>
      </c>
      <c r="U22" s="68">
        <f t="shared" si="4"/>
        <v>0</v>
      </c>
      <c r="V22" s="69">
        <f t="shared" si="4"/>
        <v>0</v>
      </c>
      <c r="W22" s="70">
        <f t="shared" si="4"/>
        <v>0</v>
      </c>
      <c r="X22" s="67">
        <f t="shared" si="4"/>
        <v>0</v>
      </c>
      <c r="Y22" s="68">
        <f t="shared" si="4"/>
        <v>0</v>
      </c>
      <c r="Z22" s="67">
        <f t="shared" si="4"/>
        <v>0</v>
      </c>
      <c r="AA22" s="68">
        <f t="shared" si="4"/>
        <v>0</v>
      </c>
      <c r="AB22" s="67">
        <f t="shared" ref="AB22:AC22" si="5">SUM(AB5:AB21)</f>
        <v>9560</v>
      </c>
      <c r="AC22" s="82">
        <f t="shared" si="5"/>
        <v>10032</v>
      </c>
      <c r="AD22" s="67">
        <f>SUM(AD5:AD21)</f>
        <v>0</v>
      </c>
      <c r="AE22" s="68">
        <f t="shared" ref="AE22:BC22" si="6">SUM(AE5:AE21)</f>
        <v>0</v>
      </c>
      <c r="AF22" s="69">
        <f t="shared" si="6"/>
        <v>0</v>
      </c>
      <c r="AG22" s="70">
        <f t="shared" si="6"/>
        <v>0</v>
      </c>
      <c r="AH22" s="67">
        <f t="shared" si="6"/>
        <v>0</v>
      </c>
      <c r="AI22" s="68">
        <f t="shared" si="6"/>
        <v>0</v>
      </c>
      <c r="AJ22" s="69">
        <f t="shared" si="6"/>
        <v>0</v>
      </c>
      <c r="AK22" s="70">
        <f t="shared" si="6"/>
        <v>0</v>
      </c>
      <c r="AL22" s="67">
        <f t="shared" si="6"/>
        <v>0</v>
      </c>
      <c r="AM22" s="68">
        <f t="shared" si="6"/>
        <v>0</v>
      </c>
      <c r="AN22" s="69">
        <f t="shared" si="6"/>
        <v>0</v>
      </c>
      <c r="AO22" s="70">
        <f t="shared" si="6"/>
        <v>0</v>
      </c>
      <c r="AP22" s="67">
        <f t="shared" si="6"/>
        <v>0</v>
      </c>
      <c r="AQ22" s="68">
        <f t="shared" si="6"/>
        <v>0</v>
      </c>
      <c r="AR22" s="69">
        <f t="shared" si="6"/>
        <v>0</v>
      </c>
      <c r="AS22" s="70">
        <f t="shared" si="6"/>
        <v>0</v>
      </c>
      <c r="AT22" s="67">
        <f t="shared" si="6"/>
        <v>0</v>
      </c>
      <c r="AU22" s="68">
        <f t="shared" si="6"/>
        <v>0</v>
      </c>
      <c r="AV22" s="69">
        <f t="shared" si="6"/>
        <v>0</v>
      </c>
      <c r="AW22" s="70">
        <f t="shared" si="6"/>
        <v>0</v>
      </c>
      <c r="AX22" s="67">
        <f t="shared" si="6"/>
        <v>0</v>
      </c>
      <c r="AY22" s="68">
        <f t="shared" si="6"/>
        <v>0</v>
      </c>
      <c r="AZ22" s="67">
        <f t="shared" si="6"/>
        <v>0</v>
      </c>
      <c r="BA22" s="68">
        <f t="shared" si="6"/>
        <v>0</v>
      </c>
      <c r="BB22" s="67">
        <f t="shared" si="6"/>
        <v>0</v>
      </c>
      <c r="BC22" s="82">
        <f t="shared" si="6"/>
        <v>0</v>
      </c>
    </row>
    <row r="23" spans="1:55"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55"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55"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55"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55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55"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55"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5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55"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55"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4:27"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4:27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4:27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4:27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4:27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4:27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4:27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4:27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4:27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4:27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</sheetData>
  <mergeCells count="30">
    <mergeCell ref="AX3:AY3"/>
    <mergeCell ref="AZ3:BA3"/>
    <mergeCell ref="Z3:AA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B2:BC2"/>
    <mergeCell ref="BB3:BC3"/>
    <mergeCell ref="D2:AA2"/>
    <mergeCell ref="AB2:AC2"/>
    <mergeCell ref="AD2:BA2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AEC68-EE70-964B-93FB-B2A0038F9E9C}">
  <dimension ref="A1:BA20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Z3" sqref="AZ3:BA3"/>
    </sheetView>
  </sheetViews>
  <sheetFormatPr baseColWidth="10" defaultRowHeight="16"/>
  <cols>
    <col min="1" max="1" width="31.85546875" customWidth="1"/>
  </cols>
  <sheetData>
    <row r="1" spans="1:53" ht="35" customHeight="1">
      <c r="A1" s="7" t="s">
        <v>64</v>
      </c>
      <c r="B1" s="5"/>
      <c r="C1" s="2"/>
      <c r="D1" s="2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53" ht="35" customHeight="1" thickBot="1">
      <c r="A2" s="100" t="s">
        <v>65</v>
      </c>
      <c r="B2" s="132">
        <v>2021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4"/>
      <c r="Z2" s="127" t="s">
        <v>83</v>
      </c>
      <c r="AA2" s="128"/>
      <c r="AB2" s="132">
        <v>2022</v>
      </c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4"/>
      <c r="AZ2" s="127" t="s">
        <v>99</v>
      </c>
      <c r="BA2" s="128"/>
    </row>
    <row r="3" spans="1:53" ht="21" customHeight="1" thickTop="1" thickBot="1">
      <c r="B3" s="135" t="s">
        <v>0</v>
      </c>
      <c r="C3" s="136"/>
      <c r="D3" s="137" t="s">
        <v>1</v>
      </c>
      <c r="E3" s="138"/>
      <c r="F3" s="135" t="s">
        <v>2</v>
      </c>
      <c r="G3" s="136"/>
      <c r="H3" s="137" t="s">
        <v>3</v>
      </c>
      <c r="I3" s="138"/>
      <c r="J3" s="135" t="s">
        <v>13</v>
      </c>
      <c r="K3" s="136"/>
      <c r="L3" s="137" t="s">
        <v>4</v>
      </c>
      <c r="M3" s="136"/>
      <c r="N3" s="135" t="s">
        <v>5</v>
      </c>
      <c r="O3" s="136"/>
      <c r="P3" s="137" t="s">
        <v>6</v>
      </c>
      <c r="Q3" s="138"/>
      <c r="R3" s="135" t="s">
        <v>7</v>
      </c>
      <c r="S3" s="136"/>
      <c r="T3" s="137" t="s">
        <v>14</v>
      </c>
      <c r="U3" s="138"/>
      <c r="V3" s="135" t="s">
        <v>8</v>
      </c>
      <c r="W3" s="136"/>
      <c r="X3" s="135" t="s">
        <v>15</v>
      </c>
      <c r="Y3" s="136"/>
      <c r="Z3" s="115"/>
      <c r="AA3" s="116"/>
      <c r="AB3" s="135" t="s">
        <v>0</v>
      </c>
      <c r="AC3" s="136"/>
      <c r="AD3" s="137" t="s">
        <v>1</v>
      </c>
      <c r="AE3" s="138"/>
      <c r="AF3" s="135" t="s">
        <v>2</v>
      </c>
      <c r="AG3" s="136"/>
      <c r="AH3" s="137" t="s">
        <v>3</v>
      </c>
      <c r="AI3" s="138"/>
      <c r="AJ3" s="135" t="s">
        <v>13</v>
      </c>
      <c r="AK3" s="136"/>
      <c r="AL3" s="137" t="s">
        <v>4</v>
      </c>
      <c r="AM3" s="136"/>
      <c r="AN3" s="135" t="s">
        <v>5</v>
      </c>
      <c r="AO3" s="136"/>
      <c r="AP3" s="137" t="s">
        <v>6</v>
      </c>
      <c r="AQ3" s="138"/>
      <c r="AR3" s="135" t="s">
        <v>7</v>
      </c>
      <c r="AS3" s="136"/>
      <c r="AT3" s="137" t="s">
        <v>14</v>
      </c>
      <c r="AU3" s="138"/>
      <c r="AV3" s="135" t="s">
        <v>8</v>
      </c>
      <c r="AW3" s="136"/>
      <c r="AX3" s="135" t="s">
        <v>15</v>
      </c>
      <c r="AY3" s="136"/>
      <c r="AZ3" s="115"/>
      <c r="BA3" s="116"/>
    </row>
    <row r="4" spans="1:53" ht="17" thickTop="1">
      <c r="A4" s="45" t="s">
        <v>29</v>
      </c>
      <c r="B4" s="23" t="s">
        <v>9</v>
      </c>
      <c r="C4" s="59" t="s">
        <v>10</v>
      </c>
      <c r="D4" s="23" t="s">
        <v>9</v>
      </c>
      <c r="E4" s="59" t="s">
        <v>10</v>
      </c>
      <c r="F4" s="19" t="s">
        <v>9</v>
      </c>
      <c r="G4" s="60" t="s">
        <v>10</v>
      </c>
      <c r="H4" s="23" t="s">
        <v>9</v>
      </c>
      <c r="I4" s="59" t="s">
        <v>10</v>
      </c>
      <c r="J4" s="19" t="s">
        <v>9</v>
      </c>
      <c r="K4" s="60" t="s">
        <v>10</v>
      </c>
      <c r="L4" s="23" t="s">
        <v>9</v>
      </c>
      <c r="M4" s="59" t="s">
        <v>10</v>
      </c>
      <c r="N4" s="19" t="s">
        <v>9</v>
      </c>
      <c r="O4" s="60" t="s">
        <v>10</v>
      </c>
      <c r="P4" s="23" t="s">
        <v>9</v>
      </c>
      <c r="Q4" s="59" t="s">
        <v>10</v>
      </c>
      <c r="R4" s="19" t="s">
        <v>9</v>
      </c>
      <c r="S4" s="60" t="s">
        <v>10</v>
      </c>
      <c r="T4" s="23" t="s">
        <v>9</v>
      </c>
      <c r="U4" s="59" t="s">
        <v>10</v>
      </c>
      <c r="V4" s="19" t="s">
        <v>9</v>
      </c>
      <c r="W4" s="60" t="s">
        <v>10</v>
      </c>
      <c r="X4" s="23" t="s">
        <v>9</v>
      </c>
      <c r="Y4" s="59" t="s">
        <v>10</v>
      </c>
      <c r="Z4" s="23" t="s">
        <v>9</v>
      </c>
      <c r="AA4" s="59" t="s">
        <v>10</v>
      </c>
      <c r="AB4" s="23" t="s">
        <v>9</v>
      </c>
      <c r="AC4" s="59" t="s">
        <v>10</v>
      </c>
      <c r="AD4" s="23" t="s">
        <v>9</v>
      </c>
      <c r="AE4" s="59" t="s">
        <v>10</v>
      </c>
      <c r="AF4" s="19" t="s">
        <v>9</v>
      </c>
      <c r="AG4" s="60" t="s">
        <v>10</v>
      </c>
      <c r="AH4" s="23" t="s">
        <v>9</v>
      </c>
      <c r="AI4" s="59" t="s">
        <v>10</v>
      </c>
      <c r="AJ4" s="19" t="s">
        <v>9</v>
      </c>
      <c r="AK4" s="60" t="s">
        <v>10</v>
      </c>
      <c r="AL4" s="23" t="s">
        <v>9</v>
      </c>
      <c r="AM4" s="59" t="s">
        <v>10</v>
      </c>
      <c r="AN4" s="19" t="s">
        <v>9</v>
      </c>
      <c r="AO4" s="60" t="s">
        <v>10</v>
      </c>
      <c r="AP4" s="23" t="s">
        <v>9</v>
      </c>
      <c r="AQ4" s="59" t="s">
        <v>10</v>
      </c>
      <c r="AR4" s="19" t="s">
        <v>9</v>
      </c>
      <c r="AS4" s="60" t="s">
        <v>10</v>
      </c>
      <c r="AT4" s="23" t="s">
        <v>9</v>
      </c>
      <c r="AU4" s="59" t="s">
        <v>10</v>
      </c>
      <c r="AV4" s="19" t="s">
        <v>9</v>
      </c>
      <c r="AW4" s="60" t="s">
        <v>10</v>
      </c>
      <c r="AX4" s="23" t="s">
        <v>9</v>
      </c>
      <c r="AY4" s="59" t="s">
        <v>10</v>
      </c>
      <c r="AZ4" s="23" t="s">
        <v>9</v>
      </c>
      <c r="BA4" s="59" t="s">
        <v>10</v>
      </c>
    </row>
    <row r="5" spans="1:53">
      <c r="A5" s="3" t="s">
        <v>55</v>
      </c>
      <c r="B5" s="61"/>
      <c r="C5" s="62"/>
      <c r="D5" s="63"/>
      <c r="E5" s="64"/>
      <c r="F5" s="61"/>
      <c r="G5" s="62"/>
      <c r="H5" s="63">
        <v>277</v>
      </c>
      <c r="I5" s="64">
        <v>277</v>
      </c>
      <c r="J5" s="61">
        <v>277</v>
      </c>
      <c r="K5" s="62">
        <v>277</v>
      </c>
      <c r="L5" s="63">
        <v>277</v>
      </c>
      <c r="M5" s="64">
        <v>277</v>
      </c>
      <c r="N5" s="61">
        <v>277</v>
      </c>
      <c r="O5" s="62"/>
      <c r="P5" s="63">
        <v>277</v>
      </c>
      <c r="Q5" s="64"/>
      <c r="R5" s="61">
        <v>277</v>
      </c>
      <c r="S5" s="62"/>
      <c r="T5" s="63">
        <v>277</v>
      </c>
      <c r="U5" s="64"/>
      <c r="V5" s="61">
        <v>277</v>
      </c>
      <c r="W5" s="62"/>
      <c r="X5" s="61">
        <v>277</v>
      </c>
      <c r="Y5" s="62"/>
      <c r="Z5" s="91">
        <f>SUMIF(B$4:Y$4,"Plan",B5:Y5)</f>
        <v>2493</v>
      </c>
      <c r="AA5" s="77">
        <f>SUMIF(B$4:Y$4,"Actual",B5:Y5)</f>
        <v>831</v>
      </c>
      <c r="AB5" s="61"/>
      <c r="AC5" s="62"/>
      <c r="AD5" s="63"/>
      <c r="AE5" s="64"/>
      <c r="AF5" s="61"/>
      <c r="AG5" s="62"/>
      <c r="AH5" s="63">
        <v>277</v>
      </c>
      <c r="AI5" s="64">
        <v>277</v>
      </c>
      <c r="AJ5" s="61">
        <v>277</v>
      </c>
      <c r="AK5" s="62">
        <v>277</v>
      </c>
      <c r="AL5" s="63">
        <v>277</v>
      </c>
      <c r="AM5" s="64">
        <v>277</v>
      </c>
      <c r="AN5" s="61">
        <v>277</v>
      </c>
      <c r="AO5" s="62"/>
      <c r="AP5" s="63">
        <v>277</v>
      </c>
      <c r="AQ5" s="64"/>
      <c r="AR5" s="61">
        <v>277</v>
      </c>
      <c r="AS5" s="62"/>
      <c r="AT5" s="63">
        <v>277</v>
      </c>
      <c r="AU5" s="64"/>
      <c r="AV5" s="61">
        <v>277</v>
      </c>
      <c r="AW5" s="62"/>
      <c r="AX5" s="61">
        <v>277</v>
      </c>
      <c r="AY5" s="62"/>
      <c r="AZ5" s="91">
        <f>SUMIF(AB$4:AY$4,"Plan",AB5:AY5)</f>
        <v>2493</v>
      </c>
      <c r="BA5" s="77">
        <f>SUMIF(AB$4:AY$4,"Actual",AB5:AY5)</f>
        <v>831</v>
      </c>
    </row>
    <row r="6" spans="1:53">
      <c r="A6" s="3"/>
      <c r="B6" s="61"/>
      <c r="C6" s="62"/>
      <c r="D6" s="63"/>
      <c r="E6" s="64"/>
      <c r="F6" s="61"/>
      <c r="G6" s="62"/>
      <c r="H6" s="63"/>
      <c r="I6" s="64"/>
      <c r="J6" s="61"/>
      <c r="K6" s="62"/>
      <c r="L6" s="63"/>
      <c r="M6" s="64"/>
      <c r="N6" s="61"/>
      <c r="O6" s="62"/>
      <c r="P6" s="63"/>
      <c r="Q6" s="64"/>
      <c r="R6" s="61"/>
      <c r="S6" s="62"/>
      <c r="T6" s="63"/>
      <c r="U6" s="64"/>
      <c r="V6" s="61"/>
      <c r="W6" s="62"/>
      <c r="X6" s="61"/>
      <c r="Y6" s="62"/>
      <c r="Z6" s="91">
        <f t="shared" ref="Z6:Z19" si="0">SUMIF(B$4:Y$4,"Plan",B6:Y6)</f>
        <v>0</v>
      </c>
      <c r="AA6" s="77">
        <f t="shared" ref="AA6:AA19" si="1">SUMIF(B$4:Y$4,"Actual",B6:Y6)</f>
        <v>0</v>
      </c>
      <c r="AB6" s="61"/>
      <c r="AC6" s="62"/>
      <c r="AD6" s="63"/>
      <c r="AE6" s="64"/>
      <c r="AF6" s="61"/>
      <c r="AG6" s="62"/>
      <c r="AH6" s="63"/>
      <c r="AI6" s="64"/>
      <c r="AJ6" s="61"/>
      <c r="AK6" s="62"/>
      <c r="AL6" s="63"/>
      <c r="AM6" s="64"/>
      <c r="AN6" s="61"/>
      <c r="AO6" s="62"/>
      <c r="AP6" s="63"/>
      <c r="AQ6" s="64"/>
      <c r="AR6" s="61"/>
      <c r="AS6" s="62"/>
      <c r="AT6" s="63"/>
      <c r="AU6" s="64"/>
      <c r="AV6" s="61"/>
      <c r="AW6" s="62"/>
      <c r="AX6" s="61"/>
      <c r="AY6" s="62"/>
      <c r="AZ6" s="91">
        <f t="shared" ref="AZ6:AZ19" si="2">SUMIF(AB$4:AY$4,"Plan",AB6:AY6)</f>
        <v>0</v>
      </c>
      <c r="BA6" s="77">
        <f t="shared" ref="BA6:BA19" si="3">SUMIF(AB$4:AY$4,"Actual",AB6:AY6)</f>
        <v>0</v>
      </c>
    </row>
    <row r="7" spans="1:53">
      <c r="A7" s="3"/>
      <c r="B7" s="61"/>
      <c r="C7" s="62"/>
      <c r="D7" s="63"/>
      <c r="E7" s="64"/>
      <c r="F7" s="61"/>
      <c r="G7" s="62"/>
      <c r="H7" s="63"/>
      <c r="I7" s="64"/>
      <c r="J7" s="61"/>
      <c r="K7" s="62"/>
      <c r="L7" s="63"/>
      <c r="M7" s="64"/>
      <c r="N7" s="61"/>
      <c r="O7" s="62"/>
      <c r="P7" s="63"/>
      <c r="Q7" s="64"/>
      <c r="R7" s="61"/>
      <c r="S7" s="62"/>
      <c r="T7" s="63"/>
      <c r="U7" s="64"/>
      <c r="V7" s="61"/>
      <c r="W7" s="62"/>
      <c r="X7" s="61"/>
      <c r="Y7" s="62"/>
      <c r="Z7" s="91">
        <f t="shared" si="0"/>
        <v>0</v>
      </c>
      <c r="AA7" s="77">
        <f t="shared" si="1"/>
        <v>0</v>
      </c>
      <c r="AB7" s="61"/>
      <c r="AC7" s="62"/>
      <c r="AD7" s="63"/>
      <c r="AE7" s="64"/>
      <c r="AF7" s="61"/>
      <c r="AG7" s="62"/>
      <c r="AH7" s="63"/>
      <c r="AI7" s="64"/>
      <c r="AJ7" s="61"/>
      <c r="AK7" s="62"/>
      <c r="AL7" s="63"/>
      <c r="AM7" s="64"/>
      <c r="AN7" s="61"/>
      <c r="AO7" s="62"/>
      <c r="AP7" s="63"/>
      <c r="AQ7" s="64"/>
      <c r="AR7" s="61"/>
      <c r="AS7" s="62"/>
      <c r="AT7" s="63"/>
      <c r="AU7" s="64"/>
      <c r="AV7" s="61"/>
      <c r="AW7" s="62"/>
      <c r="AX7" s="61"/>
      <c r="AY7" s="62"/>
      <c r="AZ7" s="91">
        <f t="shared" si="2"/>
        <v>0</v>
      </c>
      <c r="BA7" s="77">
        <f t="shared" si="3"/>
        <v>0</v>
      </c>
    </row>
    <row r="8" spans="1:53">
      <c r="A8" s="3"/>
      <c r="B8" s="61"/>
      <c r="C8" s="62"/>
      <c r="D8" s="63"/>
      <c r="E8" s="64"/>
      <c r="F8" s="61"/>
      <c r="G8" s="62"/>
      <c r="H8" s="65"/>
      <c r="I8" s="64"/>
      <c r="J8" s="66"/>
      <c r="K8" s="62"/>
      <c r="L8" s="65"/>
      <c r="M8" s="64"/>
      <c r="N8" s="66"/>
      <c r="O8" s="62"/>
      <c r="P8" s="65"/>
      <c r="Q8" s="64"/>
      <c r="R8" s="66"/>
      <c r="S8" s="62"/>
      <c r="T8" s="65"/>
      <c r="U8" s="64"/>
      <c r="V8" s="66"/>
      <c r="W8" s="62"/>
      <c r="X8" s="66"/>
      <c r="Y8" s="62"/>
      <c r="Z8" s="91">
        <f t="shared" si="0"/>
        <v>0</v>
      </c>
      <c r="AA8" s="77">
        <f t="shared" si="1"/>
        <v>0</v>
      </c>
      <c r="AB8" s="61"/>
      <c r="AC8" s="62"/>
      <c r="AD8" s="63"/>
      <c r="AE8" s="64"/>
      <c r="AF8" s="61"/>
      <c r="AG8" s="62"/>
      <c r="AH8" s="65"/>
      <c r="AI8" s="64"/>
      <c r="AJ8" s="66"/>
      <c r="AK8" s="62"/>
      <c r="AL8" s="65"/>
      <c r="AM8" s="64"/>
      <c r="AN8" s="66"/>
      <c r="AO8" s="62"/>
      <c r="AP8" s="65"/>
      <c r="AQ8" s="64"/>
      <c r="AR8" s="66"/>
      <c r="AS8" s="62"/>
      <c r="AT8" s="65"/>
      <c r="AU8" s="64"/>
      <c r="AV8" s="66"/>
      <c r="AW8" s="62"/>
      <c r="AX8" s="66"/>
      <c r="AY8" s="62"/>
      <c r="AZ8" s="91">
        <f t="shared" si="2"/>
        <v>0</v>
      </c>
      <c r="BA8" s="77">
        <f t="shared" si="3"/>
        <v>0</v>
      </c>
    </row>
    <row r="9" spans="1:53">
      <c r="A9" s="3"/>
      <c r="B9" s="61"/>
      <c r="C9" s="62"/>
      <c r="D9" s="63"/>
      <c r="E9" s="64"/>
      <c r="F9" s="61"/>
      <c r="G9" s="62"/>
      <c r="H9" s="65"/>
      <c r="I9" s="64"/>
      <c r="J9" s="66"/>
      <c r="K9" s="62"/>
      <c r="L9" s="65"/>
      <c r="M9" s="64"/>
      <c r="N9" s="66"/>
      <c r="O9" s="62"/>
      <c r="P9" s="65"/>
      <c r="Q9" s="64"/>
      <c r="R9" s="66"/>
      <c r="S9" s="62"/>
      <c r="T9" s="65"/>
      <c r="U9" s="64"/>
      <c r="V9" s="66"/>
      <c r="W9" s="62"/>
      <c r="X9" s="66"/>
      <c r="Y9" s="62"/>
      <c r="Z9" s="91">
        <f t="shared" si="0"/>
        <v>0</v>
      </c>
      <c r="AA9" s="77">
        <f t="shared" si="1"/>
        <v>0</v>
      </c>
      <c r="AB9" s="61"/>
      <c r="AC9" s="62"/>
      <c r="AD9" s="63"/>
      <c r="AE9" s="64"/>
      <c r="AF9" s="61"/>
      <c r="AG9" s="62"/>
      <c r="AH9" s="65"/>
      <c r="AI9" s="64"/>
      <c r="AJ9" s="66"/>
      <c r="AK9" s="62"/>
      <c r="AL9" s="65"/>
      <c r="AM9" s="64"/>
      <c r="AN9" s="66"/>
      <c r="AO9" s="62"/>
      <c r="AP9" s="65"/>
      <c r="AQ9" s="64"/>
      <c r="AR9" s="66"/>
      <c r="AS9" s="62"/>
      <c r="AT9" s="65"/>
      <c r="AU9" s="64"/>
      <c r="AV9" s="66"/>
      <c r="AW9" s="62"/>
      <c r="AX9" s="66"/>
      <c r="AY9" s="62"/>
      <c r="AZ9" s="91">
        <f t="shared" si="2"/>
        <v>0</v>
      </c>
      <c r="BA9" s="77">
        <f t="shared" si="3"/>
        <v>0</v>
      </c>
    </row>
    <row r="10" spans="1:53">
      <c r="A10" s="3"/>
      <c r="B10" s="61"/>
      <c r="C10" s="62"/>
      <c r="D10" s="63"/>
      <c r="E10" s="64"/>
      <c r="F10" s="61"/>
      <c r="G10" s="62"/>
      <c r="H10" s="65"/>
      <c r="I10" s="64"/>
      <c r="J10" s="66"/>
      <c r="K10" s="62"/>
      <c r="L10" s="65"/>
      <c r="M10" s="64"/>
      <c r="N10" s="66"/>
      <c r="O10" s="62"/>
      <c r="P10" s="65"/>
      <c r="Q10" s="64"/>
      <c r="R10" s="66"/>
      <c r="S10" s="62"/>
      <c r="T10" s="65"/>
      <c r="U10" s="64"/>
      <c r="V10" s="66"/>
      <c r="W10" s="62"/>
      <c r="X10" s="66"/>
      <c r="Y10" s="62"/>
      <c r="Z10" s="91">
        <f t="shared" si="0"/>
        <v>0</v>
      </c>
      <c r="AA10" s="77">
        <f t="shared" si="1"/>
        <v>0</v>
      </c>
      <c r="AB10" s="61"/>
      <c r="AC10" s="62"/>
      <c r="AD10" s="63"/>
      <c r="AE10" s="64"/>
      <c r="AF10" s="61"/>
      <c r="AG10" s="62"/>
      <c r="AH10" s="65"/>
      <c r="AI10" s="64"/>
      <c r="AJ10" s="66"/>
      <c r="AK10" s="62"/>
      <c r="AL10" s="65"/>
      <c r="AM10" s="64"/>
      <c r="AN10" s="66"/>
      <c r="AO10" s="62"/>
      <c r="AP10" s="65"/>
      <c r="AQ10" s="64"/>
      <c r="AR10" s="66"/>
      <c r="AS10" s="62"/>
      <c r="AT10" s="65"/>
      <c r="AU10" s="64"/>
      <c r="AV10" s="66"/>
      <c r="AW10" s="62"/>
      <c r="AX10" s="66"/>
      <c r="AY10" s="62"/>
      <c r="AZ10" s="91">
        <f t="shared" si="2"/>
        <v>0</v>
      </c>
      <c r="BA10" s="77">
        <f t="shared" si="3"/>
        <v>0</v>
      </c>
    </row>
    <row r="11" spans="1:53">
      <c r="A11" s="3"/>
      <c r="B11" s="61"/>
      <c r="C11" s="62"/>
      <c r="D11" s="63"/>
      <c r="E11" s="64"/>
      <c r="F11" s="61"/>
      <c r="G11" s="62"/>
      <c r="H11" s="65"/>
      <c r="I11" s="64"/>
      <c r="J11" s="66"/>
      <c r="K11" s="62"/>
      <c r="L11" s="65"/>
      <c r="M11" s="64"/>
      <c r="N11" s="66"/>
      <c r="O11" s="62"/>
      <c r="P11" s="65"/>
      <c r="Q11" s="64"/>
      <c r="R11" s="66"/>
      <c r="S11" s="62"/>
      <c r="T11" s="65"/>
      <c r="U11" s="64"/>
      <c r="V11" s="66"/>
      <c r="W11" s="62"/>
      <c r="X11" s="66"/>
      <c r="Y11" s="62"/>
      <c r="Z11" s="91">
        <f t="shared" si="0"/>
        <v>0</v>
      </c>
      <c r="AA11" s="77">
        <f t="shared" si="1"/>
        <v>0</v>
      </c>
      <c r="AB11" s="61"/>
      <c r="AC11" s="62"/>
      <c r="AD11" s="63"/>
      <c r="AE11" s="64"/>
      <c r="AF11" s="61"/>
      <c r="AG11" s="62"/>
      <c r="AH11" s="65"/>
      <c r="AI11" s="64"/>
      <c r="AJ11" s="66"/>
      <c r="AK11" s="62"/>
      <c r="AL11" s="65"/>
      <c r="AM11" s="64"/>
      <c r="AN11" s="66"/>
      <c r="AO11" s="62"/>
      <c r="AP11" s="65"/>
      <c r="AQ11" s="64"/>
      <c r="AR11" s="66"/>
      <c r="AS11" s="62"/>
      <c r="AT11" s="65"/>
      <c r="AU11" s="64"/>
      <c r="AV11" s="66"/>
      <c r="AW11" s="62"/>
      <c r="AX11" s="66"/>
      <c r="AY11" s="62"/>
      <c r="AZ11" s="91">
        <f t="shared" si="2"/>
        <v>0</v>
      </c>
      <c r="BA11" s="77">
        <f t="shared" si="3"/>
        <v>0</v>
      </c>
    </row>
    <row r="12" spans="1:53">
      <c r="A12" s="3"/>
      <c r="B12" s="61"/>
      <c r="C12" s="62"/>
      <c r="D12" s="63"/>
      <c r="E12" s="64"/>
      <c r="F12" s="61"/>
      <c r="G12" s="62"/>
      <c r="H12" s="65"/>
      <c r="I12" s="64"/>
      <c r="J12" s="66"/>
      <c r="K12" s="62"/>
      <c r="L12" s="65"/>
      <c r="M12" s="64"/>
      <c r="N12" s="66"/>
      <c r="O12" s="62"/>
      <c r="P12" s="65"/>
      <c r="Q12" s="64"/>
      <c r="R12" s="66"/>
      <c r="S12" s="62"/>
      <c r="T12" s="65"/>
      <c r="U12" s="64"/>
      <c r="V12" s="66"/>
      <c r="W12" s="62"/>
      <c r="X12" s="66"/>
      <c r="Y12" s="62"/>
      <c r="Z12" s="91">
        <f t="shared" si="0"/>
        <v>0</v>
      </c>
      <c r="AA12" s="77">
        <f t="shared" si="1"/>
        <v>0</v>
      </c>
      <c r="AB12" s="61"/>
      <c r="AC12" s="62"/>
      <c r="AD12" s="63"/>
      <c r="AE12" s="64"/>
      <c r="AF12" s="61"/>
      <c r="AG12" s="62"/>
      <c r="AH12" s="65"/>
      <c r="AI12" s="64"/>
      <c r="AJ12" s="66"/>
      <c r="AK12" s="62"/>
      <c r="AL12" s="65"/>
      <c r="AM12" s="64"/>
      <c r="AN12" s="66"/>
      <c r="AO12" s="62"/>
      <c r="AP12" s="65"/>
      <c r="AQ12" s="64"/>
      <c r="AR12" s="66"/>
      <c r="AS12" s="62"/>
      <c r="AT12" s="65"/>
      <c r="AU12" s="64"/>
      <c r="AV12" s="66"/>
      <c r="AW12" s="62"/>
      <c r="AX12" s="66"/>
      <c r="AY12" s="62"/>
      <c r="AZ12" s="91">
        <f t="shared" si="2"/>
        <v>0</v>
      </c>
      <c r="BA12" s="77">
        <f t="shared" si="3"/>
        <v>0</v>
      </c>
    </row>
    <row r="13" spans="1:53">
      <c r="A13" s="3"/>
      <c r="B13" s="61"/>
      <c r="C13" s="62"/>
      <c r="D13" s="63"/>
      <c r="E13" s="64"/>
      <c r="F13" s="61"/>
      <c r="G13" s="62"/>
      <c r="H13" s="65"/>
      <c r="I13" s="64"/>
      <c r="J13" s="66"/>
      <c r="K13" s="62"/>
      <c r="L13" s="65"/>
      <c r="M13" s="64"/>
      <c r="N13" s="66"/>
      <c r="O13" s="62"/>
      <c r="P13" s="65"/>
      <c r="Q13" s="64"/>
      <c r="R13" s="66"/>
      <c r="S13" s="62"/>
      <c r="T13" s="65"/>
      <c r="U13" s="64"/>
      <c r="V13" s="66"/>
      <c r="W13" s="62"/>
      <c r="X13" s="66"/>
      <c r="Y13" s="62"/>
      <c r="Z13" s="91">
        <f t="shared" si="0"/>
        <v>0</v>
      </c>
      <c r="AA13" s="77">
        <f t="shared" si="1"/>
        <v>0</v>
      </c>
      <c r="AB13" s="61"/>
      <c r="AC13" s="62"/>
      <c r="AD13" s="63"/>
      <c r="AE13" s="64"/>
      <c r="AF13" s="61"/>
      <c r="AG13" s="62"/>
      <c r="AH13" s="65"/>
      <c r="AI13" s="64"/>
      <c r="AJ13" s="66"/>
      <c r="AK13" s="62"/>
      <c r="AL13" s="65"/>
      <c r="AM13" s="64"/>
      <c r="AN13" s="66"/>
      <c r="AO13" s="62"/>
      <c r="AP13" s="65"/>
      <c r="AQ13" s="64"/>
      <c r="AR13" s="66"/>
      <c r="AS13" s="62"/>
      <c r="AT13" s="65"/>
      <c r="AU13" s="64"/>
      <c r="AV13" s="66"/>
      <c r="AW13" s="62"/>
      <c r="AX13" s="66"/>
      <c r="AY13" s="62"/>
      <c r="AZ13" s="91">
        <f t="shared" si="2"/>
        <v>0</v>
      </c>
      <c r="BA13" s="77">
        <f t="shared" si="3"/>
        <v>0</v>
      </c>
    </row>
    <row r="14" spans="1:53">
      <c r="A14" s="3"/>
      <c r="B14" s="61"/>
      <c r="C14" s="62"/>
      <c r="D14" s="63"/>
      <c r="E14" s="64"/>
      <c r="F14" s="61"/>
      <c r="G14" s="62"/>
      <c r="H14" s="65"/>
      <c r="I14" s="64"/>
      <c r="J14" s="66"/>
      <c r="K14" s="62"/>
      <c r="L14" s="65"/>
      <c r="M14" s="64"/>
      <c r="N14" s="66"/>
      <c r="O14" s="62"/>
      <c r="P14" s="65"/>
      <c r="Q14" s="64"/>
      <c r="R14" s="66"/>
      <c r="S14" s="62"/>
      <c r="T14" s="65"/>
      <c r="U14" s="64"/>
      <c r="V14" s="66"/>
      <c r="W14" s="62"/>
      <c r="X14" s="66"/>
      <c r="Y14" s="62"/>
      <c r="Z14" s="91">
        <f t="shared" si="0"/>
        <v>0</v>
      </c>
      <c r="AA14" s="77">
        <f t="shared" si="1"/>
        <v>0</v>
      </c>
      <c r="AB14" s="61"/>
      <c r="AC14" s="62"/>
      <c r="AD14" s="63"/>
      <c r="AE14" s="64"/>
      <c r="AF14" s="61"/>
      <c r="AG14" s="62"/>
      <c r="AH14" s="65"/>
      <c r="AI14" s="64"/>
      <c r="AJ14" s="66"/>
      <c r="AK14" s="62"/>
      <c r="AL14" s="65"/>
      <c r="AM14" s="64"/>
      <c r="AN14" s="66"/>
      <c r="AO14" s="62"/>
      <c r="AP14" s="65"/>
      <c r="AQ14" s="64"/>
      <c r="AR14" s="66"/>
      <c r="AS14" s="62"/>
      <c r="AT14" s="65"/>
      <c r="AU14" s="64"/>
      <c r="AV14" s="66"/>
      <c r="AW14" s="62"/>
      <c r="AX14" s="66"/>
      <c r="AY14" s="62"/>
      <c r="AZ14" s="91">
        <f t="shared" si="2"/>
        <v>0</v>
      </c>
      <c r="BA14" s="77">
        <f t="shared" si="3"/>
        <v>0</v>
      </c>
    </row>
    <row r="15" spans="1:53">
      <c r="A15" s="3"/>
      <c r="B15" s="61"/>
      <c r="C15" s="62"/>
      <c r="D15" s="63"/>
      <c r="E15" s="64"/>
      <c r="F15" s="61"/>
      <c r="G15" s="62"/>
      <c r="H15" s="65"/>
      <c r="I15" s="64"/>
      <c r="J15" s="66"/>
      <c r="K15" s="62"/>
      <c r="L15" s="65"/>
      <c r="M15" s="64"/>
      <c r="N15" s="66"/>
      <c r="O15" s="62"/>
      <c r="P15" s="65"/>
      <c r="Q15" s="64"/>
      <c r="R15" s="66"/>
      <c r="S15" s="62"/>
      <c r="T15" s="65"/>
      <c r="U15" s="64"/>
      <c r="V15" s="66"/>
      <c r="W15" s="62"/>
      <c r="X15" s="66"/>
      <c r="Y15" s="62"/>
      <c r="Z15" s="91">
        <f t="shared" si="0"/>
        <v>0</v>
      </c>
      <c r="AA15" s="77">
        <f t="shared" si="1"/>
        <v>0</v>
      </c>
      <c r="AB15" s="61"/>
      <c r="AC15" s="62"/>
      <c r="AD15" s="63"/>
      <c r="AE15" s="64"/>
      <c r="AF15" s="61"/>
      <c r="AG15" s="62"/>
      <c r="AH15" s="65"/>
      <c r="AI15" s="64"/>
      <c r="AJ15" s="66"/>
      <c r="AK15" s="62"/>
      <c r="AL15" s="65"/>
      <c r="AM15" s="64"/>
      <c r="AN15" s="66"/>
      <c r="AO15" s="62"/>
      <c r="AP15" s="65"/>
      <c r="AQ15" s="64"/>
      <c r="AR15" s="66"/>
      <c r="AS15" s="62"/>
      <c r="AT15" s="65"/>
      <c r="AU15" s="64"/>
      <c r="AV15" s="66"/>
      <c r="AW15" s="62"/>
      <c r="AX15" s="66"/>
      <c r="AY15" s="62"/>
      <c r="AZ15" s="91">
        <f t="shared" si="2"/>
        <v>0</v>
      </c>
      <c r="BA15" s="77">
        <f t="shared" si="3"/>
        <v>0</v>
      </c>
    </row>
    <row r="16" spans="1:53">
      <c r="A16" s="3"/>
      <c r="B16" s="61"/>
      <c r="C16" s="62"/>
      <c r="D16" s="63"/>
      <c r="E16" s="64"/>
      <c r="F16" s="61"/>
      <c r="G16" s="62"/>
      <c r="H16" s="65"/>
      <c r="I16" s="64"/>
      <c r="J16" s="66"/>
      <c r="K16" s="62"/>
      <c r="L16" s="65"/>
      <c r="M16" s="64"/>
      <c r="N16" s="66"/>
      <c r="O16" s="62"/>
      <c r="P16" s="65"/>
      <c r="Q16" s="64"/>
      <c r="R16" s="66"/>
      <c r="S16" s="62"/>
      <c r="T16" s="65"/>
      <c r="U16" s="64"/>
      <c r="V16" s="66"/>
      <c r="W16" s="62"/>
      <c r="X16" s="66"/>
      <c r="Y16" s="62"/>
      <c r="Z16" s="91">
        <f t="shared" si="0"/>
        <v>0</v>
      </c>
      <c r="AA16" s="77">
        <f t="shared" si="1"/>
        <v>0</v>
      </c>
      <c r="AB16" s="61"/>
      <c r="AC16" s="62"/>
      <c r="AD16" s="63"/>
      <c r="AE16" s="64"/>
      <c r="AF16" s="61"/>
      <c r="AG16" s="62"/>
      <c r="AH16" s="65"/>
      <c r="AI16" s="64"/>
      <c r="AJ16" s="66"/>
      <c r="AK16" s="62"/>
      <c r="AL16" s="65"/>
      <c r="AM16" s="64"/>
      <c r="AN16" s="66"/>
      <c r="AO16" s="62"/>
      <c r="AP16" s="65"/>
      <c r="AQ16" s="64"/>
      <c r="AR16" s="66"/>
      <c r="AS16" s="62"/>
      <c r="AT16" s="65"/>
      <c r="AU16" s="64"/>
      <c r="AV16" s="66"/>
      <c r="AW16" s="62"/>
      <c r="AX16" s="66"/>
      <c r="AY16" s="62"/>
      <c r="AZ16" s="91">
        <f t="shared" si="2"/>
        <v>0</v>
      </c>
      <c r="BA16" s="77">
        <f t="shared" si="3"/>
        <v>0</v>
      </c>
    </row>
    <row r="17" spans="1:53">
      <c r="A17" s="3"/>
      <c r="B17" s="61"/>
      <c r="C17" s="62"/>
      <c r="D17" s="63"/>
      <c r="E17" s="64"/>
      <c r="F17" s="61"/>
      <c r="G17" s="62"/>
      <c r="H17" s="65"/>
      <c r="I17" s="64"/>
      <c r="J17" s="66"/>
      <c r="K17" s="62"/>
      <c r="L17" s="65"/>
      <c r="M17" s="64"/>
      <c r="N17" s="66"/>
      <c r="O17" s="62"/>
      <c r="P17" s="65"/>
      <c r="Q17" s="64"/>
      <c r="R17" s="66"/>
      <c r="S17" s="62"/>
      <c r="T17" s="65"/>
      <c r="U17" s="64"/>
      <c r="V17" s="66"/>
      <c r="W17" s="62"/>
      <c r="X17" s="66"/>
      <c r="Y17" s="62"/>
      <c r="Z17" s="91">
        <f t="shared" si="0"/>
        <v>0</v>
      </c>
      <c r="AA17" s="77">
        <f t="shared" si="1"/>
        <v>0</v>
      </c>
      <c r="AB17" s="61"/>
      <c r="AC17" s="62"/>
      <c r="AD17" s="63"/>
      <c r="AE17" s="64"/>
      <c r="AF17" s="61"/>
      <c r="AG17" s="62"/>
      <c r="AH17" s="65"/>
      <c r="AI17" s="64"/>
      <c r="AJ17" s="66"/>
      <c r="AK17" s="62"/>
      <c r="AL17" s="65"/>
      <c r="AM17" s="64"/>
      <c r="AN17" s="66"/>
      <c r="AO17" s="62"/>
      <c r="AP17" s="65"/>
      <c r="AQ17" s="64"/>
      <c r="AR17" s="66"/>
      <c r="AS17" s="62"/>
      <c r="AT17" s="65"/>
      <c r="AU17" s="64"/>
      <c r="AV17" s="66"/>
      <c r="AW17" s="62"/>
      <c r="AX17" s="66"/>
      <c r="AY17" s="62"/>
      <c r="AZ17" s="91">
        <f t="shared" si="2"/>
        <v>0</v>
      </c>
      <c r="BA17" s="77">
        <f t="shared" si="3"/>
        <v>0</v>
      </c>
    </row>
    <row r="18" spans="1:53">
      <c r="A18" s="3"/>
      <c r="B18" s="61"/>
      <c r="C18" s="62"/>
      <c r="D18" s="63"/>
      <c r="E18" s="64"/>
      <c r="F18" s="61"/>
      <c r="G18" s="62"/>
      <c r="H18" s="65"/>
      <c r="I18" s="64"/>
      <c r="J18" s="66"/>
      <c r="K18" s="62"/>
      <c r="L18" s="65"/>
      <c r="M18" s="64"/>
      <c r="N18" s="66"/>
      <c r="O18" s="62"/>
      <c r="P18" s="65"/>
      <c r="Q18" s="64"/>
      <c r="R18" s="66"/>
      <c r="S18" s="62"/>
      <c r="T18" s="65"/>
      <c r="U18" s="64"/>
      <c r="V18" s="66"/>
      <c r="W18" s="62"/>
      <c r="X18" s="66"/>
      <c r="Y18" s="62"/>
      <c r="Z18" s="91">
        <f t="shared" si="0"/>
        <v>0</v>
      </c>
      <c r="AA18" s="77">
        <f t="shared" si="1"/>
        <v>0</v>
      </c>
      <c r="AB18" s="61"/>
      <c r="AC18" s="62"/>
      <c r="AD18" s="63"/>
      <c r="AE18" s="64"/>
      <c r="AF18" s="61"/>
      <c r="AG18" s="62"/>
      <c r="AH18" s="65"/>
      <c r="AI18" s="64"/>
      <c r="AJ18" s="66"/>
      <c r="AK18" s="62"/>
      <c r="AL18" s="65"/>
      <c r="AM18" s="64"/>
      <c r="AN18" s="66"/>
      <c r="AO18" s="62"/>
      <c r="AP18" s="65"/>
      <c r="AQ18" s="64"/>
      <c r="AR18" s="66"/>
      <c r="AS18" s="62"/>
      <c r="AT18" s="65"/>
      <c r="AU18" s="64"/>
      <c r="AV18" s="66"/>
      <c r="AW18" s="62"/>
      <c r="AX18" s="66"/>
      <c r="AY18" s="62"/>
      <c r="AZ18" s="91">
        <f t="shared" si="2"/>
        <v>0</v>
      </c>
      <c r="BA18" s="77">
        <f t="shared" si="3"/>
        <v>0</v>
      </c>
    </row>
    <row r="19" spans="1:53" ht="17" thickBot="1">
      <c r="A19" s="3"/>
      <c r="B19" s="61"/>
      <c r="C19" s="62"/>
      <c r="D19" s="63"/>
      <c r="E19" s="64"/>
      <c r="F19" s="61"/>
      <c r="G19" s="62"/>
      <c r="H19" s="65"/>
      <c r="I19" s="64"/>
      <c r="J19" s="66"/>
      <c r="K19" s="62"/>
      <c r="L19" s="65"/>
      <c r="M19" s="64"/>
      <c r="N19" s="66"/>
      <c r="O19" s="62"/>
      <c r="P19" s="65"/>
      <c r="Q19" s="64"/>
      <c r="R19" s="66"/>
      <c r="S19" s="62"/>
      <c r="T19" s="65"/>
      <c r="U19" s="64"/>
      <c r="V19" s="66"/>
      <c r="W19" s="62"/>
      <c r="X19" s="66"/>
      <c r="Y19" s="62"/>
      <c r="Z19" s="91">
        <f t="shared" si="0"/>
        <v>0</v>
      </c>
      <c r="AA19" s="77">
        <f t="shared" si="1"/>
        <v>0</v>
      </c>
      <c r="AB19" s="61"/>
      <c r="AC19" s="62"/>
      <c r="AD19" s="63"/>
      <c r="AE19" s="64"/>
      <c r="AF19" s="61"/>
      <c r="AG19" s="62"/>
      <c r="AH19" s="65"/>
      <c r="AI19" s="64"/>
      <c r="AJ19" s="66"/>
      <c r="AK19" s="62"/>
      <c r="AL19" s="65"/>
      <c r="AM19" s="64"/>
      <c r="AN19" s="66"/>
      <c r="AO19" s="62"/>
      <c r="AP19" s="65"/>
      <c r="AQ19" s="64"/>
      <c r="AR19" s="66"/>
      <c r="AS19" s="62"/>
      <c r="AT19" s="65"/>
      <c r="AU19" s="64"/>
      <c r="AV19" s="66"/>
      <c r="AW19" s="62"/>
      <c r="AX19" s="66"/>
      <c r="AY19" s="62"/>
      <c r="AZ19" s="91">
        <f t="shared" si="2"/>
        <v>0</v>
      </c>
      <c r="BA19" s="77">
        <f t="shared" si="3"/>
        <v>0</v>
      </c>
    </row>
    <row r="20" spans="1:53" s="15" customFormat="1" ht="23" customHeight="1" thickBot="1">
      <c r="A20" s="11" t="s">
        <v>45</v>
      </c>
      <c r="B20" s="67">
        <f>SUM(B5:B19)</f>
        <v>0</v>
      </c>
      <c r="C20" s="68">
        <f t="shared" ref="C20:AA20" si="4">SUM(C5:C19)</f>
        <v>0</v>
      </c>
      <c r="D20" s="69">
        <f t="shared" si="4"/>
        <v>0</v>
      </c>
      <c r="E20" s="70">
        <f t="shared" si="4"/>
        <v>0</v>
      </c>
      <c r="F20" s="67">
        <f t="shared" si="4"/>
        <v>0</v>
      </c>
      <c r="G20" s="68">
        <f t="shared" si="4"/>
        <v>0</v>
      </c>
      <c r="H20" s="69">
        <f t="shared" si="4"/>
        <v>277</v>
      </c>
      <c r="I20" s="70">
        <f t="shared" si="4"/>
        <v>277</v>
      </c>
      <c r="J20" s="67">
        <f t="shared" si="4"/>
        <v>277</v>
      </c>
      <c r="K20" s="68">
        <f t="shared" si="4"/>
        <v>277</v>
      </c>
      <c r="L20" s="69">
        <f t="shared" si="4"/>
        <v>277</v>
      </c>
      <c r="M20" s="70">
        <f t="shared" si="4"/>
        <v>277</v>
      </c>
      <c r="N20" s="67">
        <f t="shared" si="4"/>
        <v>277</v>
      </c>
      <c r="O20" s="68">
        <f t="shared" si="4"/>
        <v>0</v>
      </c>
      <c r="P20" s="69">
        <f t="shared" si="4"/>
        <v>277</v>
      </c>
      <c r="Q20" s="70">
        <f t="shared" si="4"/>
        <v>0</v>
      </c>
      <c r="R20" s="67">
        <f t="shared" si="4"/>
        <v>277</v>
      </c>
      <c r="S20" s="68">
        <f t="shared" si="4"/>
        <v>0</v>
      </c>
      <c r="T20" s="69">
        <f t="shared" si="4"/>
        <v>277</v>
      </c>
      <c r="U20" s="70">
        <f t="shared" si="4"/>
        <v>0</v>
      </c>
      <c r="V20" s="67">
        <f t="shared" si="4"/>
        <v>277</v>
      </c>
      <c r="W20" s="68">
        <f t="shared" si="4"/>
        <v>0</v>
      </c>
      <c r="X20" s="67">
        <f t="shared" si="4"/>
        <v>277</v>
      </c>
      <c r="Y20" s="68">
        <f t="shared" si="4"/>
        <v>0</v>
      </c>
      <c r="Z20" s="68">
        <f t="shared" si="4"/>
        <v>2493</v>
      </c>
      <c r="AA20" s="68">
        <f t="shared" si="4"/>
        <v>831</v>
      </c>
      <c r="AB20" s="67">
        <f>SUM(AB5:AB19)</f>
        <v>0</v>
      </c>
      <c r="AC20" s="68">
        <f t="shared" ref="AC20:BA20" si="5">SUM(AC5:AC19)</f>
        <v>0</v>
      </c>
      <c r="AD20" s="69">
        <f t="shared" si="5"/>
        <v>0</v>
      </c>
      <c r="AE20" s="70">
        <f t="shared" si="5"/>
        <v>0</v>
      </c>
      <c r="AF20" s="67">
        <f t="shared" si="5"/>
        <v>0</v>
      </c>
      <c r="AG20" s="68">
        <f t="shared" si="5"/>
        <v>0</v>
      </c>
      <c r="AH20" s="69">
        <f t="shared" si="5"/>
        <v>277</v>
      </c>
      <c r="AI20" s="70">
        <f t="shared" si="5"/>
        <v>277</v>
      </c>
      <c r="AJ20" s="67">
        <f t="shared" si="5"/>
        <v>277</v>
      </c>
      <c r="AK20" s="68">
        <f t="shared" si="5"/>
        <v>277</v>
      </c>
      <c r="AL20" s="69">
        <f t="shared" si="5"/>
        <v>277</v>
      </c>
      <c r="AM20" s="70">
        <f t="shared" si="5"/>
        <v>277</v>
      </c>
      <c r="AN20" s="67">
        <f t="shared" si="5"/>
        <v>277</v>
      </c>
      <c r="AO20" s="68">
        <f t="shared" si="5"/>
        <v>0</v>
      </c>
      <c r="AP20" s="69">
        <f t="shared" si="5"/>
        <v>277</v>
      </c>
      <c r="AQ20" s="70">
        <f t="shared" si="5"/>
        <v>0</v>
      </c>
      <c r="AR20" s="67">
        <f t="shared" si="5"/>
        <v>277</v>
      </c>
      <c r="AS20" s="68">
        <f t="shared" si="5"/>
        <v>0</v>
      </c>
      <c r="AT20" s="69">
        <f t="shared" si="5"/>
        <v>277</v>
      </c>
      <c r="AU20" s="70">
        <f t="shared" si="5"/>
        <v>0</v>
      </c>
      <c r="AV20" s="67">
        <f t="shared" si="5"/>
        <v>277</v>
      </c>
      <c r="AW20" s="68">
        <f t="shared" si="5"/>
        <v>0</v>
      </c>
      <c r="AX20" s="67">
        <f t="shared" si="5"/>
        <v>277</v>
      </c>
      <c r="AY20" s="68">
        <f t="shared" si="5"/>
        <v>0</v>
      </c>
      <c r="AZ20" s="68">
        <f t="shared" si="5"/>
        <v>2493</v>
      </c>
      <c r="BA20" s="68">
        <f t="shared" si="5"/>
        <v>831</v>
      </c>
    </row>
  </sheetData>
  <mergeCells count="30">
    <mergeCell ref="AT3:AU3"/>
    <mergeCell ref="AV3:AW3"/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X3:AY3"/>
    <mergeCell ref="AZ3:BA3"/>
    <mergeCell ref="B2:Y2"/>
    <mergeCell ref="AB2:AY2"/>
    <mergeCell ref="Z2:AA2"/>
    <mergeCell ref="Z3:AA3"/>
    <mergeCell ref="AZ2:BA2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378C7-885B-CF4F-B45D-412224063CF7}">
  <dimension ref="A1:BA20"/>
  <sheetViews>
    <sheetView workbookViewId="0">
      <selection activeCell="B3" sqref="B3:C3"/>
    </sheetView>
  </sheetViews>
  <sheetFormatPr baseColWidth="10" defaultRowHeight="16"/>
  <cols>
    <col min="1" max="1" width="25.7109375" customWidth="1"/>
  </cols>
  <sheetData>
    <row r="1" spans="1:53" ht="35" customHeight="1">
      <c r="A1" s="7" t="s">
        <v>66</v>
      </c>
      <c r="B1" s="101" t="s">
        <v>67</v>
      </c>
      <c r="C1" s="2"/>
      <c r="D1" s="2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53" ht="35" customHeight="1" thickBot="1">
      <c r="A2" s="7"/>
      <c r="B2" s="132">
        <v>2021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4"/>
      <c r="Z2" s="127" t="s">
        <v>84</v>
      </c>
      <c r="AA2" s="128"/>
      <c r="AB2" s="132">
        <v>2022</v>
      </c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4"/>
      <c r="AZ2" s="127" t="s">
        <v>100</v>
      </c>
      <c r="BA2" s="128"/>
    </row>
    <row r="3" spans="1:53" ht="21" customHeight="1" thickTop="1" thickBot="1">
      <c r="B3" s="115" t="s">
        <v>0</v>
      </c>
      <c r="C3" s="116"/>
      <c r="D3" s="117" t="s">
        <v>1</v>
      </c>
      <c r="E3" s="118"/>
      <c r="F3" s="115" t="s">
        <v>2</v>
      </c>
      <c r="G3" s="116"/>
      <c r="H3" s="117" t="s">
        <v>3</v>
      </c>
      <c r="I3" s="118"/>
      <c r="J3" s="115" t="s">
        <v>13</v>
      </c>
      <c r="K3" s="116"/>
      <c r="L3" s="117" t="s">
        <v>4</v>
      </c>
      <c r="M3" s="118"/>
      <c r="N3" s="115" t="s">
        <v>5</v>
      </c>
      <c r="O3" s="116"/>
      <c r="P3" s="117" t="s">
        <v>6</v>
      </c>
      <c r="Q3" s="118"/>
      <c r="R3" s="115" t="s">
        <v>7</v>
      </c>
      <c r="S3" s="116"/>
      <c r="T3" s="117" t="s">
        <v>14</v>
      </c>
      <c r="U3" s="118"/>
      <c r="V3" s="115" t="s">
        <v>8</v>
      </c>
      <c r="W3" s="116"/>
      <c r="X3" s="115" t="s">
        <v>15</v>
      </c>
      <c r="Y3" s="116"/>
      <c r="Z3" s="115"/>
      <c r="AA3" s="116"/>
      <c r="AB3" s="115" t="s">
        <v>0</v>
      </c>
      <c r="AC3" s="116"/>
      <c r="AD3" s="117" t="s">
        <v>1</v>
      </c>
      <c r="AE3" s="118"/>
      <c r="AF3" s="115" t="s">
        <v>2</v>
      </c>
      <c r="AG3" s="116"/>
      <c r="AH3" s="117" t="s">
        <v>3</v>
      </c>
      <c r="AI3" s="118"/>
      <c r="AJ3" s="115" t="s">
        <v>13</v>
      </c>
      <c r="AK3" s="116"/>
      <c r="AL3" s="117" t="s">
        <v>4</v>
      </c>
      <c r="AM3" s="118"/>
      <c r="AN3" s="115" t="s">
        <v>5</v>
      </c>
      <c r="AO3" s="116"/>
      <c r="AP3" s="117" t="s">
        <v>6</v>
      </c>
      <c r="AQ3" s="118"/>
      <c r="AR3" s="115" t="s">
        <v>7</v>
      </c>
      <c r="AS3" s="116"/>
      <c r="AT3" s="117" t="s">
        <v>14</v>
      </c>
      <c r="AU3" s="118"/>
      <c r="AV3" s="115" t="s">
        <v>8</v>
      </c>
      <c r="AW3" s="116"/>
      <c r="AX3" s="115" t="s">
        <v>15</v>
      </c>
      <c r="AY3" s="116"/>
      <c r="AZ3" s="115"/>
      <c r="BA3" s="116"/>
    </row>
    <row r="4" spans="1:53" ht="17" thickTop="1">
      <c r="A4" s="45" t="s">
        <v>29</v>
      </c>
      <c r="B4" s="23" t="s">
        <v>9</v>
      </c>
      <c r="C4" s="59" t="s">
        <v>10</v>
      </c>
      <c r="D4" s="23" t="s">
        <v>9</v>
      </c>
      <c r="E4" s="59" t="s">
        <v>10</v>
      </c>
      <c r="F4" s="19" t="s">
        <v>9</v>
      </c>
      <c r="G4" s="60" t="s">
        <v>10</v>
      </c>
      <c r="H4" s="23" t="s">
        <v>9</v>
      </c>
      <c r="I4" s="59" t="s">
        <v>10</v>
      </c>
      <c r="J4" s="19" t="s">
        <v>9</v>
      </c>
      <c r="K4" s="60" t="s">
        <v>10</v>
      </c>
      <c r="L4" s="23" t="s">
        <v>9</v>
      </c>
      <c r="M4" s="59" t="s">
        <v>10</v>
      </c>
      <c r="N4" s="19" t="s">
        <v>9</v>
      </c>
      <c r="O4" s="60" t="s">
        <v>10</v>
      </c>
      <c r="P4" s="23" t="s">
        <v>9</v>
      </c>
      <c r="Q4" s="59" t="s">
        <v>10</v>
      </c>
      <c r="R4" s="19" t="s">
        <v>9</v>
      </c>
      <c r="S4" s="60" t="s">
        <v>10</v>
      </c>
      <c r="T4" s="23" t="s">
        <v>9</v>
      </c>
      <c r="U4" s="59" t="s">
        <v>10</v>
      </c>
      <c r="V4" s="19" t="s">
        <v>9</v>
      </c>
      <c r="W4" s="60" t="s">
        <v>10</v>
      </c>
      <c r="X4" s="23" t="s">
        <v>9</v>
      </c>
      <c r="Y4" s="59" t="s">
        <v>10</v>
      </c>
      <c r="Z4" s="23" t="s">
        <v>9</v>
      </c>
      <c r="AA4" s="59" t="s">
        <v>10</v>
      </c>
      <c r="AB4" s="23" t="s">
        <v>9</v>
      </c>
      <c r="AC4" s="59" t="s">
        <v>10</v>
      </c>
      <c r="AD4" s="23" t="s">
        <v>9</v>
      </c>
      <c r="AE4" s="59" t="s">
        <v>10</v>
      </c>
      <c r="AF4" s="19" t="s">
        <v>9</v>
      </c>
      <c r="AG4" s="60" t="s">
        <v>10</v>
      </c>
      <c r="AH4" s="23" t="s">
        <v>9</v>
      </c>
      <c r="AI4" s="59" t="s">
        <v>10</v>
      </c>
      <c r="AJ4" s="19" t="s">
        <v>9</v>
      </c>
      <c r="AK4" s="60" t="s">
        <v>10</v>
      </c>
      <c r="AL4" s="23" t="s">
        <v>9</v>
      </c>
      <c r="AM4" s="59" t="s">
        <v>10</v>
      </c>
      <c r="AN4" s="19" t="s">
        <v>9</v>
      </c>
      <c r="AO4" s="60" t="s">
        <v>10</v>
      </c>
      <c r="AP4" s="23" t="s">
        <v>9</v>
      </c>
      <c r="AQ4" s="59" t="s">
        <v>10</v>
      </c>
      <c r="AR4" s="19" t="s">
        <v>9</v>
      </c>
      <c r="AS4" s="60" t="s">
        <v>10</v>
      </c>
      <c r="AT4" s="23" t="s">
        <v>9</v>
      </c>
      <c r="AU4" s="59" t="s">
        <v>10</v>
      </c>
      <c r="AV4" s="19" t="s">
        <v>9</v>
      </c>
      <c r="AW4" s="60" t="s">
        <v>10</v>
      </c>
      <c r="AX4" s="23" t="s">
        <v>9</v>
      </c>
      <c r="AY4" s="59" t="s">
        <v>10</v>
      </c>
      <c r="AZ4" s="23" t="s">
        <v>9</v>
      </c>
      <c r="BA4" s="59" t="s">
        <v>10</v>
      </c>
    </row>
    <row r="5" spans="1:53">
      <c r="A5" s="3"/>
      <c r="B5" s="61"/>
      <c r="C5" s="62"/>
      <c r="D5" s="63"/>
      <c r="E5" s="64"/>
      <c r="F5" s="61"/>
      <c r="G5" s="62"/>
      <c r="H5" s="63"/>
      <c r="I5" s="64"/>
      <c r="J5" s="61"/>
      <c r="K5" s="62"/>
      <c r="L5" s="63"/>
      <c r="M5" s="64"/>
      <c r="N5" s="61"/>
      <c r="O5" s="62"/>
      <c r="P5" s="63"/>
      <c r="Q5" s="64"/>
      <c r="R5" s="61"/>
      <c r="S5" s="62"/>
      <c r="T5" s="63"/>
      <c r="U5" s="64"/>
      <c r="V5" s="61"/>
      <c r="W5" s="62"/>
      <c r="X5" s="61"/>
      <c r="Y5" s="62"/>
      <c r="Z5" s="91">
        <f>SUMIF(B$4:Y$4,"Plan",B5:Y5)</f>
        <v>0</v>
      </c>
      <c r="AA5" s="77">
        <f>SUMIF(B$4:Y$4,"Actual",B5:Y5)</f>
        <v>0</v>
      </c>
      <c r="AB5" s="61"/>
      <c r="AC5" s="62"/>
      <c r="AD5" s="63"/>
      <c r="AE5" s="64"/>
      <c r="AF5" s="61"/>
      <c r="AG5" s="62"/>
      <c r="AH5" s="63"/>
      <c r="AI5" s="64"/>
      <c r="AJ5" s="61"/>
      <c r="AK5" s="62"/>
      <c r="AL5" s="63"/>
      <c r="AM5" s="64"/>
      <c r="AN5" s="61"/>
      <c r="AO5" s="62"/>
      <c r="AP5" s="63"/>
      <c r="AQ5" s="64"/>
      <c r="AR5" s="61"/>
      <c r="AS5" s="62"/>
      <c r="AT5" s="63"/>
      <c r="AU5" s="64"/>
      <c r="AV5" s="61"/>
      <c r="AW5" s="62"/>
      <c r="AX5" s="61"/>
      <c r="AY5" s="62"/>
      <c r="AZ5" s="91">
        <f>SUMIF(AB$4:AY$4,"Plan",AB5:AY5)</f>
        <v>0</v>
      </c>
      <c r="BA5" s="77">
        <f>SUMIF(AB$4:AY$4,"Actual",AB5:AY5)</f>
        <v>0</v>
      </c>
    </row>
    <row r="6" spans="1:53">
      <c r="A6" s="3" t="s">
        <v>52</v>
      </c>
      <c r="B6" s="61"/>
      <c r="C6" s="62"/>
      <c r="D6" s="63"/>
      <c r="E6" s="64"/>
      <c r="F6" s="61"/>
      <c r="G6" s="62"/>
      <c r="H6" s="63">
        <v>27</v>
      </c>
      <c r="I6" s="64">
        <v>24</v>
      </c>
      <c r="J6" s="61"/>
      <c r="K6" s="62"/>
      <c r="L6" s="63"/>
      <c r="M6" s="64"/>
      <c r="N6" s="61"/>
      <c r="O6" s="62"/>
      <c r="P6" s="63"/>
      <c r="Q6" s="64"/>
      <c r="R6" s="61"/>
      <c r="S6" s="62"/>
      <c r="T6" s="63"/>
      <c r="U6" s="64"/>
      <c r="V6" s="61"/>
      <c r="W6" s="62"/>
      <c r="X6" s="61"/>
      <c r="Y6" s="62"/>
      <c r="Z6" s="91">
        <f t="shared" ref="Z6:Z19" si="0">SUMIF(B$4:Y$4,"Plan",B6:Y6)</f>
        <v>27</v>
      </c>
      <c r="AA6" s="77">
        <f t="shared" ref="AA6:AA19" si="1">SUMIF(B$4:Y$4,"Actual",B6:Y6)</f>
        <v>24</v>
      </c>
      <c r="AB6" s="61">
        <v>30</v>
      </c>
      <c r="AC6" s="62">
        <v>44</v>
      </c>
      <c r="AD6" s="63"/>
      <c r="AE6" s="64"/>
      <c r="AF6" s="61"/>
      <c r="AG6" s="62"/>
      <c r="AH6" s="63"/>
      <c r="AI6" s="64"/>
      <c r="AJ6" s="61"/>
      <c r="AK6" s="62"/>
      <c r="AL6" s="63"/>
      <c r="AM6" s="64"/>
      <c r="AN6" s="61"/>
      <c r="AO6" s="62"/>
      <c r="AP6" s="63"/>
      <c r="AQ6" s="64"/>
      <c r="AR6" s="61"/>
      <c r="AS6" s="62"/>
      <c r="AT6" s="63"/>
      <c r="AU6" s="64"/>
      <c r="AV6" s="61"/>
      <c r="AW6" s="62"/>
      <c r="AX6" s="61"/>
      <c r="AY6" s="62"/>
      <c r="AZ6" s="91">
        <f t="shared" ref="AZ6:AZ18" si="2">SUMIF(AB$4:AY$4,"Plan",AB6:AY6)</f>
        <v>30</v>
      </c>
      <c r="BA6" s="77">
        <f t="shared" ref="BA6:BA18" si="3">SUMIF(AB$4:AY$4,"Actual",AB6:AY6)</f>
        <v>44</v>
      </c>
    </row>
    <row r="7" spans="1:53">
      <c r="A7" s="3"/>
      <c r="B7" s="61"/>
      <c r="C7" s="62"/>
      <c r="D7" s="63"/>
      <c r="E7" s="64"/>
      <c r="F7" s="61"/>
      <c r="G7" s="62"/>
      <c r="H7" s="63"/>
      <c r="I7" s="64"/>
      <c r="J7" s="61"/>
      <c r="K7" s="62"/>
      <c r="L7" s="63"/>
      <c r="M7" s="64"/>
      <c r="N7" s="61"/>
      <c r="O7" s="62"/>
      <c r="P7" s="63"/>
      <c r="Q7" s="64"/>
      <c r="R7" s="61"/>
      <c r="S7" s="62"/>
      <c r="T7" s="63"/>
      <c r="U7" s="64"/>
      <c r="V7" s="61"/>
      <c r="W7" s="62"/>
      <c r="X7" s="61"/>
      <c r="Y7" s="62"/>
      <c r="Z7" s="91">
        <f t="shared" si="0"/>
        <v>0</v>
      </c>
      <c r="AA7" s="77">
        <f t="shared" si="1"/>
        <v>0</v>
      </c>
      <c r="AB7" s="61"/>
      <c r="AC7" s="62"/>
      <c r="AD7" s="63"/>
      <c r="AE7" s="64"/>
      <c r="AF7" s="61"/>
      <c r="AG7" s="62"/>
      <c r="AH7" s="63"/>
      <c r="AI7" s="64"/>
      <c r="AJ7" s="61"/>
      <c r="AK7" s="62"/>
      <c r="AL7" s="63"/>
      <c r="AM7" s="64"/>
      <c r="AN7" s="61"/>
      <c r="AO7" s="62"/>
      <c r="AP7" s="63"/>
      <c r="AQ7" s="64"/>
      <c r="AR7" s="61"/>
      <c r="AS7" s="62"/>
      <c r="AT7" s="63"/>
      <c r="AU7" s="64"/>
      <c r="AV7" s="61"/>
      <c r="AW7" s="62"/>
      <c r="AX7" s="61"/>
      <c r="AY7" s="62"/>
      <c r="AZ7" s="91">
        <f t="shared" si="2"/>
        <v>0</v>
      </c>
      <c r="BA7" s="77">
        <f t="shared" si="3"/>
        <v>0</v>
      </c>
    </row>
    <row r="8" spans="1:53">
      <c r="A8" s="3"/>
      <c r="B8" s="61"/>
      <c r="C8" s="62"/>
      <c r="D8" s="63"/>
      <c r="E8" s="64"/>
      <c r="F8" s="61"/>
      <c r="G8" s="62"/>
      <c r="H8" s="65"/>
      <c r="I8" s="64"/>
      <c r="J8" s="66"/>
      <c r="K8" s="62"/>
      <c r="L8" s="65"/>
      <c r="M8" s="64"/>
      <c r="N8" s="66"/>
      <c r="O8" s="62"/>
      <c r="P8" s="65"/>
      <c r="Q8" s="64"/>
      <c r="R8" s="66"/>
      <c r="S8" s="62"/>
      <c r="T8" s="65"/>
      <c r="U8" s="64"/>
      <c r="V8" s="66"/>
      <c r="W8" s="62"/>
      <c r="X8" s="66"/>
      <c r="Y8" s="62"/>
      <c r="Z8" s="91">
        <f t="shared" si="0"/>
        <v>0</v>
      </c>
      <c r="AA8" s="77">
        <f t="shared" si="1"/>
        <v>0</v>
      </c>
      <c r="AB8" s="61"/>
      <c r="AC8" s="62"/>
      <c r="AD8" s="63"/>
      <c r="AE8" s="64"/>
      <c r="AF8" s="61"/>
      <c r="AG8" s="62"/>
      <c r="AH8" s="65"/>
      <c r="AI8" s="64"/>
      <c r="AJ8" s="66"/>
      <c r="AK8" s="62"/>
      <c r="AL8" s="65"/>
      <c r="AM8" s="64"/>
      <c r="AN8" s="66"/>
      <c r="AO8" s="62"/>
      <c r="AP8" s="65"/>
      <c r="AQ8" s="64"/>
      <c r="AR8" s="66"/>
      <c r="AS8" s="62"/>
      <c r="AT8" s="65"/>
      <c r="AU8" s="64"/>
      <c r="AV8" s="66"/>
      <c r="AW8" s="62"/>
      <c r="AX8" s="66"/>
      <c r="AY8" s="62"/>
      <c r="AZ8" s="91">
        <f t="shared" si="2"/>
        <v>0</v>
      </c>
      <c r="BA8" s="77">
        <f t="shared" si="3"/>
        <v>0</v>
      </c>
    </row>
    <row r="9" spans="1:53">
      <c r="A9" s="3"/>
      <c r="B9" s="61"/>
      <c r="C9" s="62"/>
      <c r="D9" s="63"/>
      <c r="E9" s="64"/>
      <c r="F9" s="61"/>
      <c r="G9" s="62"/>
      <c r="H9" s="65"/>
      <c r="I9" s="64"/>
      <c r="J9" s="66"/>
      <c r="K9" s="62"/>
      <c r="L9" s="65"/>
      <c r="M9" s="64"/>
      <c r="N9" s="66"/>
      <c r="O9" s="62"/>
      <c r="P9" s="65"/>
      <c r="Q9" s="64"/>
      <c r="R9" s="66"/>
      <c r="S9" s="62"/>
      <c r="T9" s="65"/>
      <c r="U9" s="64"/>
      <c r="V9" s="66"/>
      <c r="W9" s="62"/>
      <c r="X9" s="66"/>
      <c r="Y9" s="62"/>
      <c r="Z9" s="91">
        <f t="shared" si="0"/>
        <v>0</v>
      </c>
      <c r="AA9" s="77">
        <f t="shared" si="1"/>
        <v>0</v>
      </c>
      <c r="AB9" s="61"/>
      <c r="AC9" s="62"/>
      <c r="AD9" s="63"/>
      <c r="AE9" s="64"/>
      <c r="AF9" s="61"/>
      <c r="AG9" s="62"/>
      <c r="AH9" s="65"/>
      <c r="AI9" s="64"/>
      <c r="AJ9" s="66"/>
      <c r="AK9" s="62"/>
      <c r="AL9" s="65"/>
      <c r="AM9" s="64"/>
      <c r="AN9" s="66"/>
      <c r="AO9" s="62"/>
      <c r="AP9" s="65"/>
      <c r="AQ9" s="64"/>
      <c r="AR9" s="66"/>
      <c r="AS9" s="62"/>
      <c r="AT9" s="65"/>
      <c r="AU9" s="64"/>
      <c r="AV9" s="66"/>
      <c r="AW9" s="62"/>
      <c r="AX9" s="66"/>
      <c r="AY9" s="62"/>
      <c r="AZ9" s="91">
        <f t="shared" si="2"/>
        <v>0</v>
      </c>
      <c r="BA9" s="77">
        <f t="shared" si="3"/>
        <v>0</v>
      </c>
    </row>
    <row r="10" spans="1:53">
      <c r="A10" s="3"/>
      <c r="B10" s="61"/>
      <c r="C10" s="62"/>
      <c r="D10" s="63"/>
      <c r="E10" s="64"/>
      <c r="F10" s="61"/>
      <c r="G10" s="62"/>
      <c r="H10" s="65"/>
      <c r="I10" s="64"/>
      <c r="J10" s="66"/>
      <c r="K10" s="62"/>
      <c r="L10" s="65"/>
      <c r="M10" s="64"/>
      <c r="N10" s="66"/>
      <c r="O10" s="62"/>
      <c r="P10" s="65"/>
      <c r="Q10" s="64"/>
      <c r="R10" s="66"/>
      <c r="S10" s="62"/>
      <c r="T10" s="65"/>
      <c r="U10" s="64"/>
      <c r="V10" s="66"/>
      <c r="W10" s="62"/>
      <c r="X10" s="66"/>
      <c r="Y10" s="62"/>
      <c r="Z10" s="91">
        <f t="shared" si="0"/>
        <v>0</v>
      </c>
      <c r="AA10" s="77">
        <f t="shared" si="1"/>
        <v>0</v>
      </c>
      <c r="AB10" s="61"/>
      <c r="AC10" s="62"/>
      <c r="AD10" s="63"/>
      <c r="AE10" s="64"/>
      <c r="AF10" s="61"/>
      <c r="AG10" s="62"/>
      <c r="AH10" s="65"/>
      <c r="AI10" s="64"/>
      <c r="AJ10" s="66"/>
      <c r="AK10" s="62"/>
      <c r="AL10" s="65"/>
      <c r="AM10" s="64"/>
      <c r="AN10" s="66"/>
      <c r="AO10" s="62"/>
      <c r="AP10" s="65"/>
      <c r="AQ10" s="64"/>
      <c r="AR10" s="66"/>
      <c r="AS10" s="62"/>
      <c r="AT10" s="65"/>
      <c r="AU10" s="64"/>
      <c r="AV10" s="66"/>
      <c r="AW10" s="62"/>
      <c r="AX10" s="66"/>
      <c r="AY10" s="62"/>
      <c r="AZ10" s="91">
        <f t="shared" si="2"/>
        <v>0</v>
      </c>
      <c r="BA10" s="77">
        <f t="shared" si="3"/>
        <v>0</v>
      </c>
    </row>
    <row r="11" spans="1:53">
      <c r="A11" s="3"/>
      <c r="B11" s="61"/>
      <c r="C11" s="62"/>
      <c r="D11" s="63"/>
      <c r="E11" s="64"/>
      <c r="F11" s="61"/>
      <c r="G11" s="62"/>
      <c r="H11" s="65"/>
      <c r="I11" s="64"/>
      <c r="J11" s="66"/>
      <c r="K11" s="62"/>
      <c r="L11" s="65"/>
      <c r="M11" s="64"/>
      <c r="N11" s="66"/>
      <c r="O11" s="62"/>
      <c r="P11" s="65"/>
      <c r="Q11" s="64"/>
      <c r="R11" s="66"/>
      <c r="S11" s="62"/>
      <c r="T11" s="65"/>
      <c r="U11" s="64"/>
      <c r="V11" s="66"/>
      <c r="W11" s="62"/>
      <c r="X11" s="66"/>
      <c r="Y11" s="62"/>
      <c r="Z11" s="91">
        <f t="shared" si="0"/>
        <v>0</v>
      </c>
      <c r="AA11" s="77">
        <f t="shared" si="1"/>
        <v>0</v>
      </c>
      <c r="AB11" s="61"/>
      <c r="AC11" s="62"/>
      <c r="AD11" s="63"/>
      <c r="AE11" s="64"/>
      <c r="AF11" s="61"/>
      <c r="AG11" s="62"/>
      <c r="AH11" s="65"/>
      <c r="AI11" s="64"/>
      <c r="AJ11" s="66"/>
      <c r="AK11" s="62"/>
      <c r="AL11" s="65"/>
      <c r="AM11" s="64"/>
      <c r="AN11" s="66"/>
      <c r="AO11" s="62"/>
      <c r="AP11" s="65"/>
      <c r="AQ11" s="64"/>
      <c r="AR11" s="66"/>
      <c r="AS11" s="62"/>
      <c r="AT11" s="65"/>
      <c r="AU11" s="64"/>
      <c r="AV11" s="66"/>
      <c r="AW11" s="62"/>
      <c r="AX11" s="66"/>
      <c r="AY11" s="62"/>
      <c r="AZ11" s="91">
        <f t="shared" si="2"/>
        <v>0</v>
      </c>
      <c r="BA11" s="77">
        <f t="shared" si="3"/>
        <v>0</v>
      </c>
    </row>
    <row r="12" spans="1:53">
      <c r="A12" s="3"/>
      <c r="B12" s="61"/>
      <c r="C12" s="62"/>
      <c r="D12" s="63"/>
      <c r="E12" s="64"/>
      <c r="F12" s="61"/>
      <c r="G12" s="62"/>
      <c r="H12" s="65"/>
      <c r="I12" s="64"/>
      <c r="J12" s="66"/>
      <c r="K12" s="62"/>
      <c r="L12" s="65"/>
      <c r="M12" s="64"/>
      <c r="N12" s="66"/>
      <c r="O12" s="62"/>
      <c r="P12" s="65"/>
      <c r="Q12" s="64"/>
      <c r="R12" s="66"/>
      <c r="S12" s="62"/>
      <c r="T12" s="65"/>
      <c r="U12" s="64"/>
      <c r="V12" s="66"/>
      <c r="W12" s="62"/>
      <c r="X12" s="66"/>
      <c r="Y12" s="62"/>
      <c r="Z12" s="91">
        <f t="shared" si="0"/>
        <v>0</v>
      </c>
      <c r="AA12" s="77">
        <f t="shared" si="1"/>
        <v>0</v>
      </c>
      <c r="AB12" s="61"/>
      <c r="AC12" s="62"/>
      <c r="AD12" s="63"/>
      <c r="AE12" s="64"/>
      <c r="AF12" s="61"/>
      <c r="AG12" s="62"/>
      <c r="AH12" s="65"/>
      <c r="AI12" s="64"/>
      <c r="AJ12" s="66"/>
      <c r="AK12" s="62"/>
      <c r="AL12" s="65"/>
      <c r="AM12" s="64"/>
      <c r="AN12" s="66"/>
      <c r="AO12" s="62"/>
      <c r="AP12" s="65"/>
      <c r="AQ12" s="64"/>
      <c r="AR12" s="66"/>
      <c r="AS12" s="62"/>
      <c r="AT12" s="65"/>
      <c r="AU12" s="64"/>
      <c r="AV12" s="66"/>
      <c r="AW12" s="62"/>
      <c r="AX12" s="66"/>
      <c r="AY12" s="62"/>
      <c r="AZ12" s="91">
        <f t="shared" si="2"/>
        <v>0</v>
      </c>
      <c r="BA12" s="77">
        <f t="shared" si="3"/>
        <v>0</v>
      </c>
    </row>
    <row r="13" spans="1:53">
      <c r="A13" s="3"/>
      <c r="B13" s="61"/>
      <c r="C13" s="62"/>
      <c r="D13" s="63"/>
      <c r="E13" s="64"/>
      <c r="F13" s="61"/>
      <c r="G13" s="62"/>
      <c r="H13" s="65"/>
      <c r="I13" s="64"/>
      <c r="J13" s="66"/>
      <c r="K13" s="62"/>
      <c r="L13" s="65"/>
      <c r="M13" s="64"/>
      <c r="N13" s="66"/>
      <c r="O13" s="62"/>
      <c r="P13" s="65"/>
      <c r="Q13" s="64"/>
      <c r="R13" s="66"/>
      <c r="S13" s="62"/>
      <c r="T13" s="65"/>
      <c r="U13" s="64"/>
      <c r="V13" s="66"/>
      <c r="W13" s="62"/>
      <c r="X13" s="66"/>
      <c r="Y13" s="62"/>
      <c r="Z13" s="91">
        <f t="shared" si="0"/>
        <v>0</v>
      </c>
      <c r="AA13" s="77">
        <f t="shared" si="1"/>
        <v>0</v>
      </c>
      <c r="AB13" s="61"/>
      <c r="AC13" s="62"/>
      <c r="AD13" s="63"/>
      <c r="AE13" s="64"/>
      <c r="AF13" s="61"/>
      <c r="AG13" s="62"/>
      <c r="AH13" s="65"/>
      <c r="AI13" s="64"/>
      <c r="AJ13" s="66"/>
      <c r="AK13" s="62"/>
      <c r="AL13" s="65"/>
      <c r="AM13" s="64"/>
      <c r="AN13" s="66"/>
      <c r="AO13" s="62"/>
      <c r="AP13" s="65"/>
      <c r="AQ13" s="64"/>
      <c r="AR13" s="66"/>
      <c r="AS13" s="62"/>
      <c r="AT13" s="65"/>
      <c r="AU13" s="64"/>
      <c r="AV13" s="66"/>
      <c r="AW13" s="62"/>
      <c r="AX13" s="66"/>
      <c r="AY13" s="62"/>
      <c r="AZ13" s="91">
        <f t="shared" si="2"/>
        <v>0</v>
      </c>
      <c r="BA13" s="77">
        <f t="shared" si="3"/>
        <v>0</v>
      </c>
    </row>
    <row r="14" spans="1:53">
      <c r="A14" s="3"/>
      <c r="B14" s="61"/>
      <c r="C14" s="62"/>
      <c r="D14" s="63"/>
      <c r="E14" s="64"/>
      <c r="F14" s="61"/>
      <c r="G14" s="62"/>
      <c r="H14" s="65"/>
      <c r="I14" s="64"/>
      <c r="J14" s="66"/>
      <c r="K14" s="62"/>
      <c r="L14" s="65"/>
      <c r="M14" s="64"/>
      <c r="N14" s="66"/>
      <c r="O14" s="62"/>
      <c r="P14" s="65"/>
      <c r="Q14" s="64"/>
      <c r="R14" s="66"/>
      <c r="S14" s="62"/>
      <c r="T14" s="65"/>
      <c r="U14" s="64"/>
      <c r="V14" s="66"/>
      <c r="W14" s="62"/>
      <c r="X14" s="66"/>
      <c r="Y14" s="62"/>
      <c r="Z14" s="91">
        <f t="shared" si="0"/>
        <v>0</v>
      </c>
      <c r="AA14" s="77">
        <f t="shared" si="1"/>
        <v>0</v>
      </c>
      <c r="AB14" s="61"/>
      <c r="AC14" s="62"/>
      <c r="AD14" s="63"/>
      <c r="AE14" s="64"/>
      <c r="AF14" s="61"/>
      <c r="AG14" s="62"/>
      <c r="AH14" s="65"/>
      <c r="AI14" s="64"/>
      <c r="AJ14" s="66"/>
      <c r="AK14" s="62"/>
      <c r="AL14" s="65"/>
      <c r="AM14" s="64"/>
      <c r="AN14" s="66"/>
      <c r="AO14" s="62"/>
      <c r="AP14" s="65"/>
      <c r="AQ14" s="64"/>
      <c r="AR14" s="66"/>
      <c r="AS14" s="62"/>
      <c r="AT14" s="65"/>
      <c r="AU14" s="64"/>
      <c r="AV14" s="66"/>
      <c r="AW14" s="62"/>
      <c r="AX14" s="66"/>
      <c r="AY14" s="62"/>
      <c r="AZ14" s="91">
        <f t="shared" si="2"/>
        <v>0</v>
      </c>
      <c r="BA14" s="77">
        <f t="shared" si="3"/>
        <v>0</v>
      </c>
    </row>
    <row r="15" spans="1:53">
      <c r="A15" s="3"/>
      <c r="B15" s="61"/>
      <c r="C15" s="62"/>
      <c r="D15" s="63"/>
      <c r="E15" s="64"/>
      <c r="F15" s="61"/>
      <c r="G15" s="62"/>
      <c r="H15" s="65"/>
      <c r="I15" s="64"/>
      <c r="J15" s="66"/>
      <c r="K15" s="62"/>
      <c r="L15" s="65"/>
      <c r="M15" s="64"/>
      <c r="N15" s="66"/>
      <c r="O15" s="62"/>
      <c r="P15" s="65"/>
      <c r="Q15" s="64"/>
      <c r="R15" s="66"/>
      <c r="S15" s="62"/>
      <c r="T15" s="65"/>
      <c r="U15" s="64"/>
      <c r="V15" s="66"/>
      <c r="W15" s="62"/>
      <c r="X15" s="66"/>
      <c r="Y15" s="62"/>
      <c r="Z15" s="91">
        <f t="shared" si="0"/>
        <v>0</v>
      </c>
      <c r="AA15" s="77">
        <f t="shared" si="1"/>
        <v>0</v>
      </c>
      <c r="AB15" s="61"/>
      <c r="AC15" s="62"/>
      <c r="AD15" s="63"/>
      <c r="AE15" s="64"/>
      <c r="AF15" s="61"/>
      <c r="AG15" s="62"/>
      <c r="AH15" s="65"/>
      <c r="AI15" s="64"/>
      <c r="AJ15" s="66"/>
      <c r="AK15" s="62"/>
      <c r="AL15" s="65"/>
      <c r="AM15" s="64"/>
      <c r="AN15" s="66"/>
      <c r="AO15" s="62"/>
      <c r="AP15" s="65"/>
      <c r="AQ15" s="64"/>
      <c r="AR15" s="66"/>
      <c r="AS15" s="62"/>
      <c r="AT15" s="65"/>
      <c r="AU15" s="64"/>
      <c r="AV15" s="66"/>
      <c r="AW15" s="62"/>
      <c r="AX15" s="66"/>
      <c r="AY15" s="62"/>
      <c r="AZ15" s="91">
        <f t="shared" si="2"/>
        <v>0</v>
      </c>
      <c r="BA15" s="77">
        <f t="shared" si="3"/>
        <v>0</v>
      </c>
    </row>
    <row r="16" spans="1:53">
      <c r="A16" s="3"/>
      <c r="B16" s="61"/>
      <c r="C16" s="62"/>
      <c r="D16" s="63"/>
      <c r="E16" s="64"/>
      <c r="F16" s="61"/>
      <c r="G16" s="62"/>
      <c r="H16" s="65"/>
      <c r="I16" s="64"/>
      <c r="J16" s="66"/>
      <c r="K16" s="62"/>
      <c r="L16" s="65"/>
      <c r="M16" s="64"/>
      <c r="N16" s="66"/>
      <c r="O16" s="62"/>
      <c r="P16" s="65"/>
      <c r="Q16" s="64"/>
      <c r="R16" s="66"/>
      <c r="S16" s="62"/>
      <c r="T16" s="65"/>
      <c r="U16" s="64"/>
      <c r="V16" s="66"/>
      <c r="W16" s="62"/>
      <c r="X16" s="66"/>
      <c r="Y16" s="62"/>
      <c r="Z16" s="91">
        <f t="shared" si="0"/>
        <v>0</v>
      </c>
      <c r="AA16" s="77">
        <f t="shared" si="1"/>
        <v>0</v>
      </c>
      <c r="AB16" s="61"/>
      <c r="AC16" s="62"/>
      <c r="AD16" s="63"/>
      <c r="AE16" s="64"/>
      <c r="AF16" s="61"/>
      <c r="AG16" s="62"/>
      <c r="AH16" s="65"/>
      <c r="AI16" s="64"/>
      <c r="AJ16" s="66"/>
      <c r="AK16" s="62"/>
      <c r="AL16" s="65"/>
      <c r="AM16" s="64"/>
      <c r="AN16" s="66"/>
      <c r="AO16" s="62"/>
      <c r="AP16" s="65"/>
      <c r="AQ16" s="64"/>
      <c r="AR16" s="66"/>
      <c r="AS16" s="62"/>
      <c r="AT16" s="65"/>
      <c r="AU16" s="64"/>
      <c r="AV16" s="66"/>
      <c r="AW16" s="62"/>
      <c r="AX16" s="66"/>
      <c r="AY16" s="62"/>
      <c r="AZ16" s="91">
        <f t="shared" si="2"/>
        <v>0</v>
      </c>
      <c r="BA16" s="77">
        <f t="shared" si="3"/>
        <v>0</v>
      </c>
    </row>
    <row r="17" spans="1:53">
      <c r="A17" s="3"/>
      <c r="B17" s="61"/>
      <c r="C17" s="62"/>
      <c r="D17" s="63"/>
      <c r="E17" s="64"/>
      <c r="F17" s="61"/>
      <c r="G17" s="62"/>
      <c r="H17" s="65"/>
      <c r="I17" s="64"/>
      <c r="J17" s="66"/>
      <c r="K17" s="62"/>
      <c r="L17" s="65"/>
      <c r="M17" s="64"/>
      <c r="N17" s="66"/>
      <c r="O17" s="62"/>
      <c r="P17" s="65"/>
      <c r="Q17" s="64"/>
      <c r="R17" s="66"/>
      <c r="S17" s="62"/>
      <c r="T17" s="65"/>
      <c r="U17" s="64"/>
      <c r="V17" s="66"/>
      <c r="W17" s="62"/>
      <c r="X17" s="66"/>
      <c r="Y17" s="62"/>
      <c r="Z17" s="91">
        <f t="shared" si="0"/>
        <v>0</v>
      </c>
      <c r="AA17" s="77">
        <f t="shared" si="1"/>
        <v>0</v>
      </c>
      <c r="AB17" s="61"/>
      <c r="AC17" s="62"/>
      <c r="AD17" s="63"/>
      <c r="AE17" s="64"/>
      <c r="AF17" s="61"/>
      <c r="AG17" s="62"/>
      <c r="AH17" s="65"/>
      <c r="AI17" s="64"/>
      <c r="AJ17" s="66"/>
      <c r="AK17" s="62"/>
      <c r="AL17" s="65"/>
      <c r="AM17" s="64"/>
      <c r="AN17" s="66"/>
      <c r="AO17" s="62"/>
      <c r="AP17" s="65"/>
      <c r="AQ17" s="64"/>
      <c r="AR17" s="66"/>
      <c r="AS17" s="62"/>
      <c r="AT17" s="65"/>
      <c r="AU17" s="64"/>
      <c r="AV17" s="66"/>
      <c r="AW17" s="62"/>
      <c r="AX17" s="66"/>
      <c r="AY17" s="62"/>
      <c r="AZ17" s="91">
        <f t="shared" si="2"/>
        <v>0</v>
      </c>
      <c r="BA17" s="77">
        <f t="shared" si="3"/>
        <v>0</v>
      </c>
    </row>
    <row r="18" spans="1:53">
      <c r="A18" s="3"/>
      <c r="B18" s="61"/>
      <c r="C18" s="62"/>
      <c r="D18" s="63"/>
      <c r="E18" s="64"/>
      <c r="F18" s="61"/>
      <c r="G18" s="62"/>
      <c r="H18" s="65"/>
      <c r="I18" s="64"/>
      <c r="J18" s="66"/>
      <c r="K18" s="62"/>
      <c r="L18" s="65"/>
      <c r="M18" s="64"/>
      <c r="N18" s="66"/>
      <c r="O18" s="62"/>
      <c r="P18" s="65"/>
      <c r="Q18" s="64"/>
      <c r="R18" s="66"/>
      <c r="S18" s="62"/>
      <c r="T18" s="65"/>
      <c r="U18" s="64"/>
      <c r="V18" s="66"/>
      <c r="W18" s="62"/>
      <c r="X18" s="66"/>
      <c r="Y18" s="62"/>
      <c r="Z18" s="91">
        <f t="shared" si="0"/>
        <v>0</v>
      </c>
      <c r="AA18" s="77">
        <f t="shared" si="1"/>
        <v>0</v>
      </c>
      <c r="AB18" s="61"/>
      <c r="AC18" s="62"/>
      <c r="AD18" s="63"/>
      <c r="AE18" s="64"/>
      <c r="AF18" s="61"/>
      <c r="AG18" s="62"/>
      <c r="AH18" s="65"/>
      <c r="AI18" s="64"/>
      <c r="AJ18" s="66"/>
      <c r="AK18" s="62"/>
      <c r="AL18" s="65"/>
      <c r="AM18" s="64"/>
      <c r="AN18" s="66"/>
      <c r="AO18" s="62"/>
      <c r="AP18" s="65"/>
      <c r="AQ18" s="64"/>
      <c r="AR18" s="66"/>
      <c r="AS18" s="62"/>
      <c r="AT18" s="65"/>
      <c r="AU18" s="64"/>
      <c r="AV18" s="66"/>
      <c r="AW18" s="62"/>
      <c r="AX18" s="66"/>
      <c r="AY18" s="62"/>
      <c r="AZ18" s="91">
        <f t="shared" si="2"/>
        <v>0</v>
      </c>
      <c r="BA18" s="77">
        <f t="shared" si="3"/>
        <v>0</v>
      </c>
    </row>
    <row r="19" spans="1:53" ht="17" thickBot="1">
      <c r="A19" s="3"/>
      <c r="B19" s="61"/>
      <c r="C19" s="62"/>
      <c r="D19" s="63"/>
      <c r="E19" s="64"/>
      <c r="F19" s="61"/>
      <c r="G19" s="62"/>
      <c r="H19" s="65"/>
      <c r="I19" s="64"/>
      <c r="J19" s="66"/>
      <c r="K19" s="62"/>
      <c r="L19" s="65"/>
      <c r="M19" s="64"/>
      <c r="N19" s="66"/>
      <c r="O19" s="62"/>
      <c r="P19" s="65"/>
      <c r="Q19" s="64"/>
      <c r="R19" s="66"/>
      <c r="S19" s="62"/>
      <c r="T19" s="65"/>
      <c r="U19" s="64"/>
      <c r="V19" s="66"/>
      <c r="W19" s="62"/>
      <c r="X19" s="66"/>
      <c r="Y19" s="62"/>
      <c r="Z19" s="91">
        <f t="shared" si="0"/>
        <v>0</v>
      </c>
      <c r="AA19" s="77">
        <f t="shared" si="1"/>
        <v>0</v>
      </c>
      <c r="AB19" s="61"/>
      <c r="AC19" s="62"/>
      <c r="AD19" s="63"/>
      <c r="AE19" s="64"/>
      <c r="AF19" s="61"/>
      <c r="AG19" s="62"/>
      <c r="AH19" s="65"/>
      <c r="AI19" s="64"/>
      <c r="AJ19" s="66"/>
      <c r="AK19" s="62"/>
      <c r="AL19" s="65"/>
      <c r="AM19" s="64"/>
      <c r="AN19" s="66"/>
      <c r="AO19" s="62"/>
      <c r="AP19" s="65"/>
      <c r="AQ19" s="64"/>
      <c r="AR19" s="66"/>
      <c r="AS19" s="62"/>
      <c r="AT19" s="65"/>
      <c r="AU19" s="64"/>
      <c r="AV19" s="66"/>
      <c r="AW19" s="62"/>
      <c r="AX19" s="66"/>
      <c r="AY19" s="62"/>
      <c r="AZ19" s="91">
        <f>SUMIF(AB$4:AY$4,"Plan",AB19:AY19)</f>
        <v>0</v>
      </c>
      <c r="BA19" s="77">
        <f>SUMIF(AB$4:AY$4,"Actual",AB19:AY19)</f>
        <v>0</v>
      </c>
    </row>
    <row r="20" spans="1:53" s="15" customFormat="1" ht="23" customHeight="1" thickBot="1">
      <c r="A20" s="11" t="s">
        <v>45</v>
      </c>
      <c r="B20" s="67">
        <f>SUM(B5:B19)</f>
        <v>0</v>
      </c>
      <c r="C20" s="68">
        <f t="shared" ref="C20:AA20" si="4">SUM(C5:C19)</f>
        <v>0</v>
      </c>
      <c r="D20" s="69">
        <f t="shared" si="4"/>
        <v>0</v>
      </c>
      <c r="E20" s="70">
        <f t="shared" si="4"/>
        <v>0</v>
      </c>
      <c r="F20" s="67">
        <f t="shared" si="4"/>
        <v>0</v>
      </c>
      <c r="G20" s="68">
        <f t="shared" si="4"/>
        <v>0</v>
      </c>
      <c r="H20" s="69">
        <f t="shared" si="4"/>
        <v>27</v>
      </c>
      <c r="I20" s="70">
        <f t="shared" si="4"/>
        <v>24</v>
      </c>
      <c r="J20" s="67">
        <f t="shared" si="4"/>
        <v>0</v>
      </c>
      <c r="K20" s="68">
        <f t="shared" si="4"/>
        <v>0</v>
      </c>
      <c r="L20" s="69">
        <f t="shared" si="4"/>
        <v>0</v>
      </c>
      <c r="M20" s="70">
        <f t="shared" si="4"/>
        <v>0</v>
      </c>
      <c r="N20" s="67">
        <f t="shared" si="4"/>
        <v>0</v>
      </c>
      <c r="O20" s="68">
        <f t="shared" si="4"/>
        <v>0</v>
      </c>
      <c r="P20" s="69">
        <f t="shared" si="4"/>
        <v>0</v>
      </c>
      <c r="Q20" s="70">
        <f t="shared" si="4"/>
        <v>0</v>
      </c>
      <c r="R20" s="67">
        <f t="shared" si="4"/>
        <v>0</v>
      </c>
      <c r="S20" s="68">
        <f t="shared" si="4"/>
        <v>0</v>
      </c>
      <c r="T20" s="69">
        <f t="shared" si="4"/>
        <v>0</v>
      </c>
      <c r="U20" s="70">
        <f t="shared" si="4"/>
        <v>0</v>
      </c>
      <c r="V20" s="67">
        <f t="shared" si="4"/>
        <v>0</v>
      </c>
      <c r="W20" s="68">
        <f t="shared" si="4"/>
        <v>0</v>
      </c>
      <c r="X20" s="67">
        <f t="shared" si="4"/>
        <v>0</v>
      </c>
      <c r="Y20" s="68">
        <f t="shared" si="4"/>
        <v>0</v>
      </c>
      <c r="Z20" s="67">
        <f t="shared" si="4"/>
        <v>27</v>
      </c>
      <c r="AA20" s="68">
        <f t="shared" si="4"/>
        <v>24</v>
      </c>
      <c r="AB20" s="67">
        <f>SUM(AB5:AB19)</f>
        <v>30</v>
      </c>
      <c r="AC20" s="68">
        <f t="shared" ref="AC20:BA20" si="5">SUM(AC5:AC19)</f>
        <v>44</v>
      </c>
      <c r="AD20" s="69">
        <f t="shared" si="5"/>
        <v>0</v>
      </c>
      <c r="AE20" s="70">
        <f t="shared" si="5"/>
        <v>0</v>
      </c>
      <c r="AF20" s="67">
        <f t="shared" si="5"/>
        <v>0</v>
      </c>
      <c r="AG20" s="68">
        <f t="shared" si="5"/>
        <v>0</v>
      </c>
      <c r="AH20" s="69">
        <f t="shared" si="5"/>
        <v>0</v>
      </c>
      <c r="AI20" s="70">
        <f t="shared" si="5"/>
        <v>0</v>
      </c>
      <c r="AJ20" s="67">
        <f t="shared" si="5"/>
        <v>0</v>
      </c>
      <c r="AK20" s="68">
        <f t="shared" si="5"/>
        <v>0</v>
      </c>
      <c r="AL20" s="69">
        <f t="shared" si="5"/>
        <v>0</v>
      </c>
      <c r="AM20" s="70">
        <f t="shared" si="5"/>
        <v>0</v>
      </c>
      <c r="AN20" s="67">
        <f t="shared" si="5"/>
        <v>0</v>
      </c>
      <c r="AO20" s="68">
        <f t="shared" si="5"/>
        <v>0</v>
      </c>
      <c r="AP20" s="69">
        <f t="shared" si="5"/>
        <v>0</v>
      </c>
      <c r="AQ20" s="70">
        <f t="shared" si="5"/>
        <v>0</v>
      </c>
      <c r="AR20" s="67">
        <f t="shared" si="5"/>
        <v>0</v>
      </c>
      <c r="AS20" s="68">
        <f t="shared" si="5"/>
        <v>0</v>
      </c>
      <c r="AT20" s="69">
        <f t="shared" si="5"/>
        <v>0</v>
      </c>
      <c r="AU20" s="70">
        <f t="shared" si="5"/>
        <v>0</v>
      </c>
      <c r="AV20" s="67">
        <f t="shared" si="5"/>
        <v>0</v>
      </c>
      <c r="AW20" s="68">
        <f t="shared" si="5"/>
        <v>0</v>
      </c>
      <c r="AX20" s="67">
        <f t="shared" si="5"/>
        <v>0</v>
      </c>
      <c r="AY20" s="68">
        <f t="shared" si="5"/>
        <v>0</v>
      </c>
      <c r="AZ20" s="67">
        <f t="shared" si="5"/>
        <v>30</v>
      </c>
      <c r="BA20" s="68">
        <f t="shared" si="5"/>
        <v>44</v>
      </c>
    </row>
  </sheetData>
  <mergeCells count="30">
    <mergeCell ref="B2:Y2"/>
    <mergeCell ref="Z2:AA2"/>
    <mergeCell ref="AB2:AY2"/>
    <mergeCell ref="AZ2:BA2"/>
    <mergeCell ref="B3:C3"/>
    <mergeCell ref="D3:E3"/>
    <mergeCell ref="F3:G3"/>
    <mergeCell ref="H3:I3"/>
    <mergeCell ref="J3:K3"/>
    <mergeCell ref="L3:M3"/>
    <mergeCell ref="AJ3:AK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X3:AY3"/>
    <mergeCell ref="AZ3:BA3"/>
    <mergeCell ref="AL3:AM3"/>
    <mergeCell ref="AN3:AO3"/>
    <mergeCell ref="AP3:AQ3"/>
    <mergeCell ref="AR3:AS3"/>
    <mergeCell ref="AT3:AU3"/>
    <mergeCell ref="AV3:AW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5590A-0E93-B04C-8E75-E3AF6A704327}">
  <dimension ref="A1:F22"/>
  <sheetViews>
    <sheetView zoomScaleNormal="100" workbookViewId="0">
      <selection activeCell="D7" sqref="D7"/>
    </sheetView>
  </sheetViews>
  <sheetFormatPr baseColWidth="10" defaultRowHeight="16"/>
  <cols>
    <col min="1" max="1" width="16.42578125" customWidth="1"/>
    <col min="2" max="2" width="13.7109375" customWidth="1"/>
    <col min="3" max="3" width="29" style="1" customWidth="1"/>
    <col min="4" max="4" width="14" customWidth="1"/>
    <col min="5" max="5" width="24" customWidth="1"/>
    <col min="6" max="6" width="20" customWidth="1"/>
  </cols>
  <sheetData>
    <row r="1" spans="1:6" ht="33" customHeight="1">
      <c r="A1" s="7" t="s">
        <v>68</v>
      </c>
    </row>
    <row r="2" spans="1:6" ht="17" thickBot="1"/>
    <row r="3" spans="1:6" ht="26" customHeight="1" thickBot="1">
      <c r="A3" s="141" t="s">
        <v>27</v>
      </c>
      <c r="B3" s="140"/>
      <c r="C3" s="139" t="s">
        <v>28</v>
      </c>
      <c r="D3" s="140"/>
      <c r="E3" s="139" t="s">
        <v>46</v>
      </c>
      <c r="F3" s="140"/>
    </row>
    <row r="4" spans="1:6" ht="17" customHeight="1" thickTop="1">
      <c r="A4" s="48" t="s">
        <v>22</v>
      </c>
      <c r="B4" s="51" t="s">
        <v>24</v>
      </c>
      <c r="C4" s="49" t="s">
        <v>25</v>
      </c>
      <c r="D4" s="53" t="s">
        <v>26</v>
      </c>
      <c r="E4" s="55" t="s">
        <v>25</v>
      </c>
      <c r="F4" s="57" t="s">
        <v>23</v>
      </c>
    </row>
    <row r="5" spans="1:6">
      <c r="A5" s="9" t="s">
        <v>17</v>
      </c>
      <c r="B5" s="52">
        <v>700</v>
      </c>
      <c r="C5" s="50" t="s">
        <v>30</v>
      </c>
      <c r="D5" s="54">
        <v>400</v>
      </c>
      <c r="E5" s="56" t="s">
        <v>47</v>
      </c>
      <c r="F5" s="52">
        <v>40</v>
      </c>
    </row>
    <row r="6" spans="1:6">
      <c r="A6" s="9" t="s">
        <v>19</v>
      </c>
      <c r="B6" s="52">
        <v>700</v>
      </c>
      <c r="C6" s="50" t="s">
        <v>31</v>
      </c>
      <c r="D6" s="54">
        <v>250</v>
      </c>
      <c r="E6" s="56" t="s">
        <v>48</v>
      </c>
      <c r="F6" s="52">
        <v>129</v>
      </c>
    </row>
    <row r="7" spans="1:6">
      <c r="A7" s="9" t="s">
        <v>21</v>
      </c>
      <c r="B7" s="52">
        <v>600</v>
      </c>
      <c r="C7" s="50" t="s">
        <v>32</v>
      </c>
      <c r="D7" s="54">
        <v>100</v>
      </c>
      <c r="E7" s="56" t="s">
        <v>49</v>
      </c>
      <c r="F7" s="52">
        <v>15</v>
      </c>
    </row>
    <row r="8" spans="1:6">
      <c r="A8" s="9"/>
      <c r="B8" s="52"/>
      <c r="C8" s="50" t="s">
        <v>33</v>
      </c>
      <c r="D8" s="54">
        <v>90</v>
      </c>
      <c r="E8" s="56"/>
      <c r="F8" s="52"/>
    </row>
    <row r="9" spans="1:6">
      <c r="A9" s="9"/>
      <c r="B9" s="52"/>
      <c r="C9" s="50" t="s">
        <v>34</v>
      </c>
      <c r="D9" s="54">
        <v>70</v>
      </c>
      <c r="E9" s="56"/>
      <c r="F9" s="52"/>
    </row>
    <row r="10" spans="1:6">
      <c r="A10" s="9" t="s">
        <v>54</v>
      </c>
      <c r="B10" s="52">
        <v>1100</v>
      </c>
      <c r="C10" s="50"/>
      <c r="D10" s="54"/>
      <c r="E10" s="56"/>
      <c r="F10" s="52"/>
    </row>
    <row r="11" spans="1:6">
      <c r="A11" s="9"/>
      <c r="B11" s="52"/>
      <c r="C11" s="50"/>
      <c r="D11" s="54"/>
      <c r="E11" s="56"/>
      <c r="F11" s="52"/>
    </row>
    <row r="12" spans="1:6">
      <c r="A12" s="9"/>
      <c r="B12" s="52"/>
      <c r="C12" s="50"/>
      <c r="D12" s="54"/>
      <c r="E12" s="56"/>
      <c r="F12" s="52"/>
    </row>
    <row r="13" spans="1:6">
      <c r="A13" s="9"/>
      <c r="B13" s="52"/>
      <c r="C13" s="50"/>
      <c r="D13" s="54"/>
      <c r="E13" s="56"/>
      <c r="F13" s="52"/>
    </row>
    <row r="14" spans="1:6">
      <c r="A14" s="9"/>
      <c r="B14" s="52"/>
      <c r="C14" s="50"/>
      <c r="D14" s="54"/>
      <c r="E14" s="56"/>
      <c r="F14" s="52"/>
    </row>
    <row r="15" spans="1:6">
      <c r="A15" s="9"/>
      <c r="B15" s="52"/>
      <c r="C15" s="50"/>
      <c r="D15" s="54"/>
      <c r="E15" s="56"/>
      <c r="F15" s="52"/>
    </row>
    <row r="16" spans="1:6">
      <c r="A16" s="9"/>
      <c r="B16" s="52"/>
      <c r="C16" s="50"/>
      <c r="D16" s="54"/>
      <c r="E16" s="56"/>
      <c r="F16" s="52"/>
    </row>
    <row r="17" spans="1:6">
      <c r="A17" s="9"/>
      <c r="B17" s="52"/>
      <c r="C17" s="50"/>
      <c r="D17" s="54"/>
      <c r="E17" s="56"/>
      <c r="F17" s="52"/>
    </row>
    <row r="18" spans="1:6">
      <c r="A18" s="9"/>
      <c r="B18" s="52"/>
      <c r="C18" s="50"/>
      <c r="D18" s="54"/>
      <c r="E18" s="56"/>
      <c r="F18" s="52"/>
    </row>
    <row r="19" spans="1:6">
      <c r="A19" s="9"/>
      <c r="B19" s="52"/>
      <c r="C19" s="50"/>
      <c r="D19" s="54"/>
      <c r="E19" s="56"/>
      <c r="F19" s="52"/>
    </row>
    <row r="20" spans="1:6">
      <c r="A20" s="9"/>
      <c r="B20" s="52"/>
      <c r="C20" s="50"/>
      <c r="D20" s="54"/>
      <c r="E20" s="56"/>
      <c r="F20" s="52"/>
    </row>
    <row r="21" spans="1:6">
      <c r="A21" s="9"/>
      <c r="B21" s="52"/>
      <c r="C21" s="50"/>
      <c r="D21" s="54"/>
      <c r="E21" s="56"/>
      <c r="F21" s="52"/>
    </row>
    <row r="22" spans="1:6">
      <c r="A22" s="9"/>
      <c r="B22" s="52"/>
      <c r="C22" s="50"/>
      <c r="D22" s="54"/>
      <c r="E22" s="56"/>
      <c r="F22" s="52"/>
    </row>
  </sheetData>
  <mergeCells count="3">
    <mergeCell ref="C3:D3"/>
    <mergeCell ref="A3:B3"/>
    <mergeCell ref="E3:F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How to use this template</vt:lpstr>
      <vt:lpstr>Reporting</vt:lpstr>
      <vt:lpstr>Labor - effort</vt:lpstr>
      <vt:lpstr>Labor - cost</vt:lpstr>
      <vt:lpstr>Material</vt:lpstr>
      <vt:lpstr>Travel</vt:lpstr>
      <vt:lpstr>Investments</vt:lpstr>
      <vt:lpstr>Other</vt:lpstr>
      <vt:lpstr>rates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Office-Benutzer</dc:creator>
  <cp:lastModifiedBy>Microsoft Office User</cp:lastModifiedBy>
  <dcterms:created xsi:type="dcterms:W3CDTF">2018-07-06T07:47:36Z</dcterms:created>
  <dcterms:modified xsi:type="dcterms:W3CDTF">2021-01-05T09:22:10Z</dcterms:modified>
</cp:coreProperties>
</file>