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rianneumeyer/Dropbox/01_Projekte/TPM/01_Templates/Budget/"/>
    </mc:Choice>
  </mc:AlternateContent>
  <xr:revisionPtr revIDLastSave="0" documentId="13_ncr:1_{4880C562-4E49-0842-88F6-85A0F5AB724E}" xr6:coauthVersionLast="46" xr6:coauthVersionMax="46" xr10:uidLastSave="{00000000-0000-0000-0000-000000000000}"/>
  <bookViews>
    <workbookView xWindow="-33240" yWindow="2540" windowWidth="28800" windowHeight="16520" xr2:uid="{55F7C5A6-8536-4BB3-8D12-E2E333980B5F}"/>
  </bookViews>
  <sheets>
    <sheet name="Budget" sheetId="1" r:id="rId1"/>
    <sheet name="Hel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" i="1" l="1"/>
  <c r="L26" i="1"/>
  <c r="K26" i="1"/>
  <c r="L11" i="1"/>
  <c r="K11" i="1"/>
  <c r="D21" i="1" l="1"/>
  <c r="J21" i="1"/>
  <c r="J16" i="1"/>
  <c r="H21" i="1"/>
  <c r="H16" i="1"/>
  <c r="D16" i="1"/>
  <c r="J11" i="1"/>
  <c r="H11" i="1"/>
  <c r="D11" i="1"/>
  <c r="L21" i="1"/>
  <c r="M16" i="1"/>
  <c r="K16" i="1"/>
  <c r="M26" i="1"/>
  <c r="K20" i="1"/>
  <c r="M20" i="1" s="1"/>
  <c r="K22" i="1"/>
  <c r="M22" i="1" s="1"/>
  <c r="K23" i="1"/>
  <c r="M23" i="1" s="1"/>
  <c r="K24" i="1"/>
  <c r="M24" i="1" s="1"/>
  <c r="K25" i="1"/>
  <c r="M25" i="1" s="1"/>
  <c r="K27" i="1"/>
  <c r="M27" i="1" s="1"/>
  <c r="K28" i="1"/>
  <c r="M28" i="1" s="1"/>
  <c r="K29" i="1"/>
  <c r="M29" i="1" s="1"/>
  <c r="K30" i="1"/>
  <c r="M30" i="1" s="1"/>
  <c r="K19" i="1"/>
  <c r="M19" i="1" s="1"/>
  <c r="K18" i="1"/>
  <c r="M18" i="1" s="1"/>
  <c r="K17" i="1"/>
  <c r="M17" i="1" s="1"/>
  <c r="K15" i="1"/>
  <c r="M15" i="1" s="1"/>
  <c r="K13" i="1"/>
  <c r="M13" i="1" s="1"/>
  <c r="K14" i="1"/>
  <c r="M14" i="1" s="1"/>
  <c r="K12" i="1"/>
  <c r="M12" i="1" s="1"/>
  <c r="L4" i="1" l="1"/>
  <c r="K21" i="1"/>
  <c r="M11" i="1"/>
  <c r="M21" i="1" l="1"/>
  <c r="M4" i="1" s="1"/>
  <c r="K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tc={014035A3-F18C-48DA-A2BA-4673CA4E2EE1}</author>
  </authors>
  <commentList>
    <comment ref="M3" authorId="0" shapeId="0" xr:uid="{014035A3-F18C-48DA-A2BA-4673CA4E2EE1}">
      <text>
        <t>[Threaded comment]
Your version of Excel allows you to read this threaded comment; however, any edits to it will get removed if the file is opened in a newer version of Excel. Learn more: https://go.microsoft.com/fwlink/?linkid=870924
Comment:
    Positive value indicates cost savings</t>
      </text>
    </comment>
  </commentList>
</comments>
</file>

<file path=xl/sharedStrings.xml><?xml version="1.0" encoding="utf-8"?>
<sst xmlns="http://schemas.openxmlformats.org/spreadsheetml/2006/main" count="110" uniqueCount="99">
  <si>
    <t>Project Budget</t>
  </si>
  <si>
    <t>Project:</t>
  </si>
  <si>
    <t>Project Manager:</t>
  </si>
  <si>
    <t>Start Date:</t>
  </si>
  <si>
    <t>WBS</t>
  </si>
  <si>
    <t>Task</t>
  </si>
  <si>
    <t>Units</t>
  </si>
  <si>
    <t>$/Unit</t>
  </si>
  <si>
    <t>Fixed Costs</t>
  </si>
  <si>
    <t>Budget</t>
  </si>
  <si>
    <t>Actual</t>
  </si>
  <si>
    <t>Deviation</t>
  </si>
  <si>
    <t>Hours</t>
  </si>
  <si>
    <t>Labor</t>
  </si>
  <si>
    <t>Materials</t>
  </si>
  <si>
    <t>Total</t>
  </si>
  <si>
    <t>Equipment (variable)</t>
  </si>
  <si>
    <t>Project initiation</t>
  </si>
  <si>
    <t>1.1</t>
  </si>
  <si>
    <t>$/Hour</t>
  </si>
  <si>
    <t>Create project plan</t>
  </si>
  <si>
    <t>1.2</t>
  </si>
  <si>
    <t>1.3</t>
  </si>
  <si>
    <t>Establish project organization</t>
  </si>
  <si>
    <t>Project kickoff prep &amp; meeting</t>
  </si>
  <si>
    <t>Steering board setup and 1st meeting</t>
  </si>
  <si>
    <t>1.4</t>
  </si>
  <si>
    <t>2</t>
  </si>
  <si>
    <t>Concept phase</t>
  </si>
  <si>
    <t>2.1</t>
  </si>
  <si>
    <t>2.2</t>
  </si>
  <si>
    <t>Workshop planning</t>
  </si>
  <si>
    <t>Customer workshop</t>
  </si>
  <si>
    <t>Create requirement specification</t>
  </si>
  <si>
    <t>Erin Donley</t>
  </si>
  <si>
    <t>Create system specification</t>
  </si>
  <si>
    <t>3</t>
  </si>
  <si>
    <t>3.1</t>
  </si>
  <si>
    <t>3.2</t>
  </si>
  <si>
    <t>3.3</t>
  </si>
  <si>
    <t>4</t>
  </si>
  <si>
    <t>Design phase</t>
  </si>
  <si>
    <t>Mechanical design</t>
  </si>
  <si>
    <t>Electrical design</t>
  </si>
  <si>
    <t>Casing design</t>
  </si>
  <si>
    <t>External components</t>
  </si>
  <si>
    <t>Detail task</t>
  </si>
  <si>
    <t>4.1</t>
  </si>
  <si>
    <t>4.2</t>
  </si>
  <si>
    <t>4.3</t>
  </si>
  <si>
    <t>4.4</t>
  </si>
  <si>
    <t>Summary Task</t>
  </si>
  <si>
    <t>2.3.1</t>
  </si>
  <si>
    <t>2.3.2</t>
  </si>
  <si>
    <t>Project Budget with WBS</t>
  </si>
  <si>
    <t>Key features:</t>
  </si>
  <si>
    <t>Status Date:</t>
  </si>
  <si>
    <t>With this budget template, you can quickly plan out budgets using different cost</t>
  </si>
  <si>
    <t>categories including labor, materials and equipment as well as fixed cost items.</t>
  </si>
  <si>
    <t xml:space="preserve">  - Calculate the budget amount for each WBS element</t>
  </si>
  <si>
    <t xml:space="preserve">  - Enter the planned labor effort and calculate corresponding labor costs using standard rates</t>
  </si>
  <si>
    <t xml:space="preserve">  - Track actuals for each WBS element</t>
  </si>
  <si>
    <t xml:space="preserve">  - Enter the planned material consumption and calculate material costs using standard rates</t>
  </si>
  <si>
    <t xml:space="preserve">  - Enter the planned equipment usage and calculate equipment costs using standard rates</t>
  </si>
  <si>
    <t xml:space="preserve">  - Immediately spot cost deviations (plan vs. actual)</t>
  </si>
  <si>
    <t>Getting started</t>
  </si>
  <si>
    <t>3.3.1</t>
  </si>
  <si>
    <t>Owner</t>
  </si>
  <si>
    <t>James Simmons</t>
  </si>
  <si>
    <t>Randy Hulse</t>
  </si>
  <si>
    <t>Sarah Meyer</t>
  </si>
  <si>
    <t>Sarah M./Paul Lee</t>
  </si>
  <si>
    <t>Fred Whitey</t>
  </si>
  <si>
    <t>Lauren Kelsey</t>
  </si>
  <si>
    <t>Todd Miller</t>
  </si>
  <si>
    <t>Rebecca Taylor</t>
  </si>
  <si>
    <t>Sam Walton</t>
  </si>
  <si>
    <t>1) Enter your WBS structure into the first column</t>
  </si>
  <si>
    <t>4) Enter labor hours and rates, material units and rates, equipment hours and rates</t>
  </si>
  <si>
    <t>5) Enter any fixed costs</t>
  </si>
  <si>
    <r>
      <t xml:space="preserve">      Duplicte value will appear in </t>
    </r>
    <r>
      <rPr>
        <b/>
        <sz val="10"/>
        <color rgb="FFFF0000"/>
        <rFont val="Arial"/>
        <family val="2"/>
      </rPr>
      <t>red</t>
    </r>
  </si>
  <si>
    <t>2) Add high-level or summary tasks</t>
  </si>
  <si>
    <t>3) Add detail tasks and the task owners</t>
  </si>
  <si>
    <t>How the Budget value is calculated</t>
  </si>
  <si>
    <t>The Budget value in column K is calculated as follows:</t>
  </si>
  <si>
    <t>Budget value = labor hours x rate + material units x rate + equipment hours x rate + fixed costs</t>
  </si>
  <si>
    <t>The template automatically calculates the cost deviation in column M:</t>
  </si>
  <si>
    <t>Deviation = Budget - Actual</t>
  </si>
  <si>
    <t>A positive value indicates cost savings; a negative value indicates a cost overrun.</t>
  </si>
  <si>
    <t>Adding more rows</t>
  </si>
  <si>
    <t>To add more rows at the bottom, just copy/paste an existing blank row below. You can also use the drag handle.</t>
  </si>
  <si>
    <t>This method ensures that all formulae and conditional formatting is copied over to the new rows.</t>
  </si>
  <si>
    <t>Cost deviations</t>
  </si>
  <si>
    <t>Totals for summary WBS elements</t>
  </si>
  <si>
    <t>The totals for Budget and Actual on the summary WBS elements (in bold) are calculated</t>
  </si>
  <si>
    <r>
      <t xml:space="preserve">using the SUM() formula. </t>
    </r>
    <r>
      <rPr>
        <sz val="10"/>
        <color rgb="FFFF0000"/>
        <rFont val="Arial"/>
        <family val="2"/>
      </rPr>
      <t>Make sure to use this formula when adding more rows:</t>
    </r>
  </si>
  <si>
    <t>so that they include your additional rows.</t>
  </si>
  <si>
    <t>When adding rows, make sure to change the sum formula in cells K4 &amp; L4 &amp; M4:</t>
  </si>
  <si>
    <t>Machine development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</si>
</sst>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FE9FE"/>
        <bgColor indexed="64"/>
      </patternFill>
    </fill>
    <fill>
      <patternFill patternType="solid">
        <fgColor rgb="FFAADAFE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auto="1"/>
      </right>
      <top style="thin">
        <color auto="1"/>
      </top>
      <bottom style="thin">
        <color theme="0" tint="-4.9989318521683403E-2"/>
      </bottom>
      <diagonal/>
    </border>
    <border>
      <left/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auto="1"/>
      </right>
      <top style="thin">
        <color theme="0" tint="-4.9989318521683403E-2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theme="0" tint="-4.9989318521683403E-2"/>
      </bottom>
      <diagonal/>
    </border>
    <border>
      <left style="thin">
        <color auto="1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auto="1"/>
      </left>
      <right style="thin">
        <color indexed="64"/>
      </right>
      <top style="thin">
        <color theme="0" tint="-4.9989318521683403E-2"/>
      </top>
      <bottom/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theme="0" tint="-4.9989318521683403E-2"/>
      </bottom>
      <diagonal/>
    </border>
    <border>
      <left style="thin">
        <color indexed="64"/>
      </left>
      <right style="medium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theme="0" tint="-4.9989318521683403E-2"/>
      </bottom>
      <diagonal/>
    </border>
    <border>
      <left style="medium">
        <color auto="1"/>
      </left>
      <right style="thin">
        <color auto="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indexed="64"/>
      </right>
      <top/>
      <bottom style="thin">
        <color theme="0" tint="-4.9989318521683403E-2"/>
      </bottom>
      <diagonal/>
    </border>
    <border>
      <left style="thin">
        <color auto="1"/>
      </left>
      <right/>
      <top/>
      <bottom style="thin">
        <color theme="0" tint="-4.9989318521683403E-2"/>
      </bottom>
      <diagonal/>
    </border>
    <border>
      <left/>
      <right style="thin">
        <color auto="1"/>
      </right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14" xfId="0" applyFont="1" applyBorder="1"/>
    <xf numFmtId="0" fontId="3" fillId="0" borderId="16" xfId="0" applyFont="1" applyFill="1" applyBorder="1"/>
    <xf numFmtId="0" fontId="3" fillId="0" borderId="18" xfId="0" applyFont="1" applyBorder="1" applyAlignment="1"/>
    <xf numFmtId="0" fontId="3" fillId="0" borderId="18" xfId="0" applyFont="1" applyBorder="1"/>
    <xf numFmtId="0" fontId="3" fillId="0" borderId="15" xfId="0" applyFont="1" applyBorder="1"/>
    <xf numFmtId="0" fontId="3" fillId="0" borderId="19" xfId="0" applyFont="1" applyFill="1" applyBorder="1"/>
    <xf numFmtId="0" fontId="3" fillId="0" borderId="19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wrapText="1"/>
    </xf>
    <xf numFmtId="0" fontId="2" fillId="0" borderId="20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indent="1"/>
    </xf>
    <xf numFmtId="14" fontId="2" fillId="0" borderId="20" xfId="0" applyNumberFormat="1" applyFont="1" applyBorder="1" applyAlignment="1">
      <alignment horizontal="left" indent="1"/>
    </xf>
    <xf numFmtId="44" fontId="3" fillId="2" borderId="0" xfId="0" applyNumberFormat="1" applyFont="1" applyFill="1"/>
    <xf numFmtId="0" fontId="3" fillId="0" borderId="0" xfId="0" applyFont="1" applyAlignment="1">
      <alignment horizontal="right" vertical="center" indent="1"/>
    </xf>
    <xf numFmtId="0" fontId="5" fillId="0" borderId="0" xfId="0" applyFont="1"/>
    <xf numFmtId="0" fontId="5" fillId="0" borderId="0" xfId="0" quotePrefix="1" applyFont="1"/>
    <xf numFmtId="0" fontId="4" fillId="2" borderId="0" xfId="0" applyFont="1" applyFill="1" applyAlignment="1">
      <alignment horizontal="left" indent="1"/>
    </xf>
    <xf numFmtId="0" fontId="5" fillId="0" borderId="0" xfId="0" applyFont="1" applyAlignment="1">
      <alignment horizontal="left" indent="1"/>
    </xf>
    <xf numFmtId="0" fontId="2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indent="1"/>
    </xf>
    <xf numFmtId="14" fontId="2" fillId="0" borderId="0" xfId="0" applyNumberFormat="1" applyFont="1" applyBorder="1" applyAlignment="1">
      <alignment horizontal="left" indent="1"/>
    </xf>
    <xf numFmtId="0" fontId="3" fillId="0" borderId="26" xfId="0" applyFont="1" applyFill="1" applyBorder="1" applyAlignment="1">
      <alignment horizontal="center"/>
    </xf>
    <xf numFmtId="0" fontId="5" fillId="0" borderId="0" xfId="0" applyFont="1" applyAlignment="1">
      <alignment horizontal="left" indent="2"/>
    </xf>
    <xf numFmtId="0" fontId="8" fillId="0" borderId="0" xfId="0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5" fillId="2" borderId="0" xfId="0" quotePrefix="1" applyFont="1" applyFill="1" applyAlignment="1">
      <alignment horizontal="left" indent="1"/>
    </xf>
    <xf numFmtId="0" fontId="9" fillId="0" borderId="0" xfId="0" applyFont="1"/>
    <xf numFmtId="49" fontId="3" fillId="4" borderId="12" xfId="0" applyNumberFormat="1" applyFont="1" applyFill="1" applyBorder="1" applyAlignment="1">
      <alignment horizontal="left" vertical="center"/>
    </xf>
    <xf numFmtId="49" fontId="3" fillId="4" borderId="4" xfId="0" applyNumberFormat="1" applyFont="1" applyFill="1" applyBorder="1" applyAlignment="1">
      <alignment horizontal="left" vertical="center"/>
    </xf>
    <xf numFmtId="49" fontId="3" fillId="4" borderId="7" xfId="0" applyNumberFormat="1" applyFont="1" applyFill="1" applyBorder="1" applyAlignment="1">
      <alignment horizontal="left" vertical="center"/>
    </xf>
    <xf numFmtId="165" fontId="3" fillId="4" borderId="1" xfId="0" applyNumberFormat="1" applyFont="1" applyFill="1" applyBorder="1" applyAlignment="1">
      <alignment vertical="center"/>
    </xf>
    <xf numFmtId="165" fontId="3" fillId="4" borderId="4" xfId="0" applyNumberFormat="1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44" fontId="3" fillId="4" borderId="7" xfId="0" applyNumberFormat="1" applyFont="1" applyFill="1" applyBorder="1" applyAlignment="1">
      <alignment vertical="center"/>
    </xf>
    <xf numFmtId="44" fontId="3" fillId="4" borderId="1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44" fontId="2" fillId="3" borderId="8" xfId="0" applyNumberFormat="1" applyFont="1" applyFill="1" applyBorder="1" applyAlignment="1">
      <alignment vertical="center"/>
    </xf>
    <xf numFmtId="44" fontId="2" fillId="0" borderId="11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165" fontId="2" fillId="0" borderId="6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49" fontId="3" fillId="4" borderId="13" xfId="0" applyNumberFormat="1" applyFont="1" applyFill="1" applyBorder="1" applyAlignment="1">
      <alignment vertical="center"/>
    </xf>
    <xf numFmtId="49" fontId="3" fillId="4" borderId="5" xfId="0" applyNumberFormat="1" applyFont="1" applyFill="1" applyBorder="1" applyAlignment="1">
      <alignment vertical="center"/>
    </xf>
    <xf numFmtId="49" fontId="3" fillId="4" borderId="21" xfId="0" applyNumberFormat="1" applyFont="1" applyFill="1" applyBorder="1" applyAlignment="1">
      <alignment vertical="center"/>
    </xf>
    <xf numFmtId="165" fontId="3" fillId="4" borderId="24" xfId="0" applyNumberFormat="1" applyFont="1" applyFill="1" applyBorder="1" applyAlignment="1">
      <alignment vertical="center"/>
    </xf>
    <xf numFmtId="165" fontId="3" fillId="4" borderId="23" xfId="0" applyNumberFormat="1" applyFont="1" applyFill="1" applyBorder="1" applyAlignment="1">
      <alignment vertical="center"/>
    </xf>
    <xf numFmtId="164" fontId="3" fillId="4" borderId="21" xfId="0" applyNumberFormat="1" applyFont="1" applyFill="1" applyBorder="1" applyAlignment="1">
      <alignment vertical="center"/>
    </xf>
    <xf numFmtId="44" fontId="3" fillId="4" borderId="8" xfId="0" applyNumberFormat="1" applyFont="1" applyFill="1" applyBorder="1" applyAlignment="1">
      <alignment vertical="center"/>
    </xf>
    <xf numFmtId="44" fontId="3" fillId="4" borderId="11" xfId="0" applyNumberFormat="1" applyFont="1" applyFill="1" applyBorder="1" applyAlignment="1">
      <alignment vertical="center"/>
    </xf>
    <xf numFmtId="49" fontId="3" fillId="4" borderId="8" xfId="0" applyNumberFormat="1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vertical="center"/>
    </xf>
    <xf numFmtId="165" fontId="3" fillId="4" borderId="5" xfId="0" applyNumberFormat="1" applyFont="1" applyFill="1" applyBorder="1" applyAlignment="1">
      <alignment vertical="center"/>
    </xf>
    <xf numFmtId="165" fontId="3" fillId="4" borderId="22" xfId="0" applyNumberFormat="1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vertical="center"/>
    </xf>
    <xf numFmtId="44" fontId="2" fillId="5" borderId="8" xfId="0" applyNumberFormat="1" applyFont="1" applyFill="1" applyBorder="1" applyAlignment="1">
      <alignment vertical="center"/>
    </xf>
    <xf numFmtId="44" fontId="3" fillId="6" borderId="7" xfId="0" applyNumberFormat="1" applyFont="1" applyFill="1" applyBorder="1" applyAlignment="1">
      <alignment vertical="center"/>
    </xf>
    <xf numFmtId="44" fontId="3" fillId="6" borderId="8" xfId="0" applyNumberFormat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FF0000"/>
      </font>
    </dxf>
    <dxf>
      <font>
        <b/>
        <i val="0"/>
        <color rgb="FFFF0000"/>
      </font>
    </dxf>
    <dxf>
      <font>
        <b/>
        <i val="0"/>
        <color theme="9" tint="-0.24994659260841701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AADAFE"/>
      <color rgb="FFCFE9FE"/>
      <color rgb="FF67ACEF"/>
      <color rgb="FF7AB3E6"/>
      <color rgb="FF80A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46</xdr:row>
      <xdr:rowOff>123825</xdr:rowOff>
    </xdr:from>
    <xdr:to>
      <xdr:col>0</xdr:col>
      <xdr:colOff>4514850</xdr:colOff>
      <xdr:row>50</xdr:row>
      <xdr:rowOff>136887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05B017A-E1B4-4F45-BD9C-E3A5EA774F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9575" y="8705850"/>
          <a:ext cx="4105275" cy="775062"/>
        </a:xfrm>
        <a:prstGeom prst="rect">
          <a:avLst/>
        </a:prstGeom>
      </xdr:spPr>
    </xdr:pic>
    <xdr:clientData/>
  </xdr:twoCellAnchor>
  <xdr:twoCellAnchor editAs="oneCell">
    <xdr:from>
      <xdr:col>0</xdr:col>
      <xdr:colOff>752475</xdr:colOff>
      <xdr:row>59</xdr:row>
      <xdr:rowOff>28575</xdr:rowOff>
    </xdr:from>
    <xdr:to>
      <xdr:col>0</xdr:col>
      <xdr:colOff>2362425</xdr:colOff>
      <xdr:row>66</xdr:row>
      <xdr:rowOff>19235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6249BC9-28DA-4F65-9FCB-3E191CBC5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2475" y="11087100"/>
          <a:ext cx="1609950" cy="1324160"/>
        </a:xfrm>
        <a:prstGeom prst="rect">
          <a:avLst/>
        </a:prstGeom>
      </xdr:spPr>
    </xdr:pic>
    <xdr:clientData/>
  </xdr:twoCellAnchor>
  <xdr:twoCellAnchor editAs="oneCell">
    <xdr:from>
      <xdr:col>0</xdr:col>
      <xdr:colOff>2800350</xdr:colOff>
      <xdr:row>60</xdr:row>
      <xdr:rowOff>123825</xdr:rowOff>
    </xdr:from>
    <xdr:to>
      <xdr:col>0</xdr:col>
      <xdr:colOff>4457931</xdr:colOff>
      <xdr:row>66</xdr:row>
      <xdr:rowOff>47774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9450AA0-EFD5-41F6-97C4-208D828A2D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00350" y="11372850"/>
          <a:ext cx="1657581" cy="106694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drian Neumeyer" id="{F8EC7452-07B7-496D-AA80-BA398DB7573C}" userId="Adrian Neumeyer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3" dT="2021-02-21T18:19:42.20" personId="{F8EC7452-07B7-496D-AA80-BA398DB7573C}" id="{014035A3-F18C-48DA-A2BA-4673CA4E2EE1}">
    <text>Positive value indicates cost savings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AA6C6-B6E4-40D1-A575-3E2EF8EE40E2}">
  <dimension ref="A2:N30"/>
  <sheetViews>
    <sheetView showGridLines="0" tabSelected="1" zoomScaleNormal="100" workbookViewId="0">
      <selection activeCell="D5" sqref="D5"/>
    </sheetView>
  </sheetViews>
  <sheetFormatPr baseColWidth="10" defaultRowHeight="15" x14ac:dyDescent="0.2"/>
  <cols>
    <col min="1" max="1" width="20.1640625" style="2" customWidth="1"/>
    <col min="2" max="2" width="38.33203125" style="2" customWidth="1"/>
    <col min="3" max="3" width="18.6640625" style="2" customWidth="1"/>
    <col min="4" max="9" width="10.5" style="2" customWidth="1"/>
    <col min="10" max="10" width="17.1640625" style="2" customWidth="1"/>
    <col min="11" max="11" width="18.83203125" style="2" customWidth="1"/>
    <col min="12" max="13" width="19.5" style="2" customWidth="1"/>
    <col min="14" max="14" width="11.5" style="2"/>
  </cols>
  <sheetData>
    <row r="2" spans="1:14" ht="18" x14ac:dyDescent="0.2">
      <c r="A2" s="1" t="s">
        <v>0</v>
      </c>
    </row>
    <row r="3" spans="1:14" x14ac:dyDescent="0.2">
      <c r="K3" s="3" t="s">
        <v>9</v>
      </c>
      <c r="L3" s="3" t="s">
        <v>10</v>
      </c>
      <c r="M3" s="3" t="s">
        <v>11</v>
      </c>
    </row>
    <row r="4" spans="1:14" x14ac:dyDescent="0.2">
      <c r="A4" s="19" t="s">
        <v>1</v>
      </c>
      <c r="B4" s="15" t="s">
        <v>98</v>
      </c>
      <c r="C4" s="24"/>
      <c r="J4" s="4" t="s">
        <v>15</v>
      </c>
      <c r="K4" s="18">
        <f>K11+K16+K21+K26</f>
        <v>41915</v>
      </c>
      <c r="L4" s="18">
        <f>L11+L16+L21+L26</f>
        <v>41005</v>
      </c>
      <c r="M4" s="18">
        <f>M11+M16+M21</f>
        <v>910</v>
      </c>
    </row>
    <row r="5" spans="1:14" x14ac:dyDescent="0.2">
      <c r="A5" s="19" t="s">
        <v>2</v>
      </c>
      <c r="B5" s="16" t="s">
        <v>34</v>
      </c>
      <c r="C5" s="25"/>
      <c r="D5" s="5"/>
    </row>
    <row r="6" spans="1:14" x14ac:dyDescent="0.2">
      <c r="A6" s="19" t="s">
        <v>3</v>
      </c>
      <c r="B6" s="17">
        <v>44228</v>
      </c>
      <c r="C6" s="26"/>
      <c r="D6" s="5"/>
    </row>
    <row r="7" spans="1:14" x14ac:dyDescent="0.2">
      <c r="A7" s="19" t="s">
        <v>56</v>
      </c>
      <c r="B7" s="17">
        <v>44484</v>
      </c>
      <c r="C7" s="26"/>
    </row>
    <row r="8" spans="1:14" ht="16" thickBot="1" x14ac:dyDescent="0.25"/>
    <row r="9" spans="1:14" ht="35.25" customHeight="1" x14ac:dyDescent="0.2">
      <c r="A9" s="6"/>
      <c r="B9" s="8"/>
      <c r="C9" s="8"/>
      <c r="D9" s="72" t="s">
        <v>13</v>
      </c>
      <c r="E9" s="71"/>
      <c r="F9" s="71" t="s">
        <v>14</v>
      </c>
      <c r="G9" s="71"/>
      <c r="H9" s="71" t="s">
        <v>16</v>
      </c>
      <c r="I9" s="71"/>
      <c r="J9" s="9"/>
      <c r="K9" s="9"/>
      <c r="L9" s="9"/>
      <c r="M9" s="10"/>
    </row>
    <row r="10" spans="1:14" ht="13.5" customHeight="1" x14ac:dyDescent="0.2">
      <c r="A10" s="7" t="s">
        <v>4</v>
      </c>
      <c r="B10" s="11" t="s">
        <v>5</v>
      </c>
      <c r="C10" s="11" t="s">
        <v>67</v>
      </c>
      <c r="D10" s="27" t="s">
        <v>12</v>
      </c>
      <c r="E10" s="12" t="s">
        <v>19</v>
      </c>
      <c r="F10" s="12" t="s">
        <v>6</v>
      </c>
      <c r="G10" s="12" t="s">
        <v>7</v>
      </c>
      <c r="H10" s="12" t="s">
        <v>12</v>
      </c>
      <c r="I10" s="12" t="s">
        <v>19</v>
      </c>
      <c r="J10" s="14" t="s">
        <v>8</v>
      </c>
      <c r="K10" s="12" t="s">
        <v>9</v>
      </c>
      <c r="L10" s="12" t="s">
        <v>10</v>
      </c>
      <c r="M10" s="13" t="s">
        <v>11</v>
      </c>
    </row>
    <row r="11" spans="1:14" s="42" customFormat="1" ht="18" customHeight="1" x14ac:dyDescent="0.2">
      <c r="A11" s="33">
        <v>1</v>
      </c>
      <c r="B11" s="34" t="s">
        <v>17</v>
      </c>
      <c r="C11" s="35"/>
      <c r="D11" s="36">
        <f>SUM(D12:D15)</f>
        <v>62</v>
      </c>
      <c r="E11" s="37"/>
      <c r="F11" s="36"/>
      <c r="G11" s="37"/>
      <c r="H11" s="36">
        <f>SUM(H12:H15)</f>
        <v>0</v>
      </c>
      <c r="I11" s="37"/>
      <c r="J11" s="38">
        <f>SUM(J12:J15)</f>
        <v>1370</v>
      </c>
      <c r="K11" s="39">
        <f>SUM(K12:K15)</f>
        <v>7570</v>
      </c>
      <c r="L11" s="69">
        <f>SUM(L12:L15)</f>
        <v>7635</v>
      </c>
      <c r="M11" s="40">
        <f>K11-L11</f>
        <v>-65</v>
      </c>
      <c r="N11" s="41"/>
    </row>
    <row r="12" spans="1:14" s="42" customFormat="1" ht="18" customHeight="1" x14ac:dyDescent="0.2">
      <c r="A12" s="43" t="s">
        <v>18</v>
      </c>
      <c r="B12" s="44" t="s">
        <v>20</v>
      </c>
      <c r="C12" s="45" t="s">
        <v>68</v>
      </c>
      <c r="D12" s="46">
        <v>30</v>
      </c>
      <c r="E12" s="47">
        <v>100</v>
      </c>
      <c r="F12" s="46">
        <v>0</v>
      </c>
      <c r="G12" s="47">
        <v>0</v>
      </c>
      <c r="H12" s="46">
        <v>0</v>
      </c>
      <c r="I12" s="47">
        <v>0</v>
      </c>
      <c r="J12" s="48">
        <v>0</v>
      </c>
      <c r="K12" s="49">
        <f>(D12*E12)+(F12*G12)+(H12*I12)+J12</f>
        <v>3000</v>
      </c>
      <c r="L12" s="68">
        <v>2900</v>
      </c>
      <c r="M12" s="50">
        <f>K12-L12</f>
        <v>100</v>
      </c>
      <c r="N12" s="41"/>
    </row>
    <row r="13" spans="1:14" s="42" customFormat="1" ht="18" customHeight="1" x14ac:dyDescent="0.2">
      <c r="A13" s="43" t="s">
        <v>21</v>
      </c>
      <c r="B13" s="44" t="s">
        <v>23</v>
      </c>
      <c r="C13" s="45" t="s">
        <v>68</v>
      </c>
      <c r="D13" s="46">
        <v>16</v>
      </c>
      <c r="E13" s="47">
        <v>100</v>
      </c>
      <c r="F13" s="46">
        <v>0</v>
      </c>
      <c r="G13" s="47">
        <v>0</v>
      </c>
      <c r="H13" s="46">
        <v>0</v>
      </c>
      <c r="I13" s="47">
        <v>0</v>
      </c>
      <c r="J13" s="48">
        <v>0</v>
      </c>
      <c r="K13" s="49">
        <f t="shared" ref="K13:K30" si="0">(D13*E13)+(F13*G13)+(H13*I13)+J13</f>
        <v>1600</v>
      </c>
      <c r="L13" s="68">
        <v>1885</v>
      </c>
      <c r="M13" s="50">
        <f t="shared" ref="M13:M30" si="1">K13-L13</f>
        <v>-285</v>
      </c>
      <c r="N13" s="41"/>
    </row>
    <row r="14" spans="1:14" s="42" customFormat="1" ht="18" customHeight="1" x14ac:dyDescent="0.2">
      <c r="A14" s="43" t="s">
        <v>22</v>
      </c>
      <c r="B14" s="44" t="s">
        <v>24</v>
      </c>
      <c r="C14" s="45" t="s">
        <v>68</v>
      </c>
      <c r="D14" s="46">
        <v>10</v>
      </c>
      <c r="E14" s="47">
        <v>100</v>
      </c>
      <c r="F14" s="46">
        <v>0</v>
      </c>
      <c r="G14" s="47">
        <v>0</v>
      </c>
      <c r="H14" s="46">
        <v>0</v>
      </c>
      <c r="I14" s="47">
        <v>0</v>
      </c>
      <c r="J14" s="48">
        <v>1200</v>
      </c>
      <c r="K14" s="49">
        <f t="shared" si="0"/>
        <v>2200</v>
      </c>
      <c r="L14" s="68">
        <v>2050</v>
      </c>
      <c r="M14" s="50">
        <f t="shared" si="1"/>
        <v>150</v>
      </c>
      <c r="N14" s="41"/>
    </row>
    <row r="15" spans="1:14" s="42" customFormat="1" ht="18" customHeight="1" x14ac:dyDescent="0.2">
      <c r="A15" s="43" t="s">
        <v>26</v>
      </c>
      <c r="B15" s="44" t="s">
        <v>25</v>
      </c>
      <c r="C15" s="51" t="s">
        <v>69</v>
      </c>
      <c r="D15" s="52">
        <v>6</v>
      </c>
      <c r="E15" s="53">
        <v>100</v>
      </c>
      <c r="F15" s="52">
        <v>0</v>
      </c>
      <c r="G15" s="53">
        <v>0</v>
      </c>
      <c r="H15" s="52">
        <v>0</v>
      </c>
      <c r="I15" s="53">
        <v>0</v>
      </c>
      <c r="J15" s="54">
        <v>170</v>
      </c>
      <c r="K15" s="49">
        <f t="shared" si="0"/>
        <v>770</v>
      </c>
      <c r="L15" s="68">
        <v>800</v>
      </c>
      <c r="M15" s="50">
        <f t="shared" si="1"/>
        <v>-30</v>
      </c>
      <c r="N15" s="41"/>
    </row>
    <row r="16" spans="1:14" s="42" customFormat="1" ht="18" customHeight="1" x14ac:dyDescent="0.2">
      <c r="A16" s="55" t="s">
        <v>27</v>
      </c>
      <c r="B16" s="56" t="s">
        <v>28</v>
      </c>
      <c r="C16" s="57"/>
      <c r="D16" s="58">
        <f>SUM(D17:D20)</f>
        <v>102</v>
      </c>
      <c r="E16" s="59"/>
      <c r="F16" s="58"/>
      <c r="G16" s="59"/>
      <c r="H16" s="58">
        <f>SUM(H17:H20)</f>
        <v>0</v>
      </c>
      <c r="I16" s="59"/>
      <c r="J16" s="60">
        <f>SUM(J17:J20)</f>
        <v>4500</v>
      </c>
      <c r="K16" s="61">
        <f>SUM(K17:K20)</f>
        <v>13530</v>
      </c>
      <c r="L16" s="70">
        <f>SUM(L17:L20)</f>
        <v>13430</v>
      </c>
      <c r="M16" s="62">
        <f t="shared" si="1"/>
        <v>100</v>
      </c>
      <c r="N16" s="41"/>
    </row>
    <row r="17" spans="1:14" s="42" customFormat="1" ht="18" customHeight="1" x14ac:dyDescent="0.2">
      <c r="A17" s="43" t="s">
        <v>29</v>
      </c>
      <c r="B17" s="44" t="s">
        <v>31</v>
      </c>
      <c r="C17" s="45" t="s">
        <v>70</v>
      </c>
      <c r="D17" s="46">
        <v>8</v>
      </c>
      <c r="E17" s="47">
        <v>80</v>
      </c>
      <c r="F17" s="46">
        <v>30</v>
      </c>
      <c r="G17" s="47">
        <v>25</v>
      </c>
      <c r="H17" s="46">
        <v>0</v>
      </c>
      <c r="I17" s="47">
        <v>0</v>
      </c>
      <c r="J17" s="48">
        <v>0</v>
      </c>
      <c r="K17" s="49">
        <f t="shared" si="0"/>
        <v>1390</v>
      </c>
      <c r="L17" s="68">
        <v>1380</v>
      </c>
      <c r="M17" s="50">
        <f t="shared" si="1"/>
        <v>10</v>
      </c>
      <c r="N17" s="41"/>
    </row>
    <row r="18" spans="1:14" s="42" customFormat="1" ht="18" customHeight="1" x14ac:dyDescent="0.2">
      <c r="A18" s="43" t="s">
        <v>30</v>
      </c>
      <c r="B18" s="44" t="s">
        <v>32</v>
      </c>
      <c r="C18" s="45" t="s">
        <v>70</v>
      </c>
      <c r="D18" s="46">
        <v>24</v>
      </c>
      <c r="E18" s="47">
        <v>85</v>
      </c>
      <c r="F18" s="46">
        <v>0</v>
      </c>
      <c r="G18" s="47">
        <v>0</v>
      </c>
      <c r="H18" s="46">
        <v>0</v>
      </c>
      <c r="I18" s="47">
        <v>0</v>
      </c>
      <c r="J18" s="48">
        <v>4500</v>
      </c>
      <c r="K18" s="49">
        <f t="shared" si="0"/>
        <v>6540</v>
      </c>
      <c r="L18" s="68">
        <v>6550</v>
      </c>
      <c r="M18" s="50">
        <f t="shared" si="1"/>
        <v>-10</v>
      </c>
      <c r="N18" s="41"/>
    </row>
    <row r="19" spans="1:14" s="42" customFormat="1" ht="18" customHeight="1" x14ac:dyDescent="0.2">
      <c r="A19" s="43" t="s">
        <v>52</v>
      </c>
      <c r="B19" s="44" t="s">
        <v>33</v>
      </c>
      <c r="C19" s="45" t="s">
        <v>71</v>
      </c>
      <c r="D19" s="46">
        <v>40</v>
      </c>
      <c r="E19" s="47">
        <v>80</v>
      </c>
      <c r="F19" s="46">
        <v>0</v>
      </c>
      <c r="G19" s="47">
        <v>0</v>
      </c>
      <c r="H19" s="46">
        <v>0</v>
      </c>
      <c r="I19" s="47">
        <v>0</v>
      </c>
      <c r="J19" s="48">
        <v>0</v>
      </c>
      <c r="K19" s="49">
        <f t="shared" si="0"/>
        <v>3200</v>
      </c>
      <c r="L19" s="68">
        <v>3200</v>
      </c>
      <c r="M19" s="50">
        <f t="shared" si="1"/>
        <v>0</v>
      </c>
      <c r="N19" s="41"/>
    </row>
    <row r="20" spans="1:14" s="42" customFormat="1" ht="18" customHeight="1" x14ac:dyDescent="0.2">
      <c r="A20" s="43" t="s">
        <v>53</v>
      </c>
      <c r="B20" s="44" t="s">
        <v>35</v>
      </c>
      <c r="C20" s="45" t="s">
        <v>72</v>
      </c>
      <c r="D20" s="46">
        <v>30</v>
      </c>
      <c r="E20" s="47">
        <v>80</v>
      </c>
      <c r="F20" s="46">
        <v>0</v>
      </c>
      <c r="G20" s="47">
        <v>0</v>
      </c>
      <c r="H20" s="52">
        <v>0</v>
      </c>
      <c r="I20" s="53">
        <v>0</v>
      </c>
      <c r="J20" s="54">
        <v>0</v>
      </c>
      <c r="K20" s="49">
        <f t="shared" si="0"/>
        <v>2400</v>
      </c>
      <c r="L20" s="68">
        <v>2300</v>
      </c>
      <c r="M20" s="50">
        <f t="shared" si="1"/>
        <v>100</v>
      </c>
      <c r="N20" s="41"/>
    </row>
    <row r="21" spans="1:14" s="42" customFormat="1" ht="18" customHeight="1" x14ac:dyDescent="0.2">
      <c r="A21" s="55" t="s">
        <v>36</v>
      </c>
      <c r="B21" s="56" t="s">
        <v>41</v>
      </c>
      <c r="C21" s="63"/>
      <c r="D21" s="64">
        <f>SUM(D22:D25)</f>
        <v>163</v>
      </c>
      <c r="E21" s="65"/>
      <c r="F21" s="64"/>
      <c r="G21" s="65"/>
      <c r="H21" s="66">
        <f>SUM(H22:H25)</f>
        <v>10</v>
      </c>
      <c r="I21" s="59"/>
      <c r="J21" s="60">
        <f>SUM(J22:J25)</f>
        <v>3275</v>
      </c>
      <c r="K21" s="61">
        <f>SUM(K22:K25)</f>
        <v>20815</v>
      </c>
      <c r="L21" s="70">
        <f>SUM(L22:L25)</f>
        <v>19940</v>
      </c>
      <c r="M21" s="62">
        <f t="shared" ref="M21" si="2">K21-L21</f>
        <v>875</v>
      </c>
      <c r="N21" s="41"/>
    </row>
    <row r="22" spans="1:14" s="42" customFormat="1" ht="18" customHeight="1" x14ac:dyDescent="0.2">
      <c r="A22" s="43" t="s">
        <v>37</v>
      </c>
      <c r="B22" s="44" t="s">
        <v>42</v>
      </c>
      <c r="C22" s="45" t="s">
        <v>73</v>
      </c>
      <c r="D22" s="46">
        <v>50</v>
      </c>
      <c r="E22" s="47">
        <v>100</v>
      </c>
      <c r="F22" s="46">
        <v>0</v>
      </c>
      <c r="G22" s="47">
        <v>0</v>
      </c>
      <c r="H22" s="46">
        <v>0</v>
      </c>
      <c r="I22" s="47">
        <v>0</v>
      </c>
      <c r="J22" s="48">
        <v>275</v>
      </c>
      <c r="K22" s="49">
        <f t="shared" si="0"/>
        <v>5275</v>
      </c>
      <c r="L22" s="68">
        <v>4600</v>
      </c>
      <c r="M22" s="50">
        <f t="shared" si="1"/>
        <v>675</v>
      </c>
      <c r="N22" s="41"/>
    </row>
    <row r="23" spans="1:14" s="42" customFormat="1" ht="18" customHeight="1" x14ac:dyDescent="0.2">
      <c r="A23" s="43" t="s">
        <v>38</v>
      </c>
      <c r="B23" s="44" t="s">
        <v>43</v>
      </c>
      <c r="C23" s="45" t="s">
        <v>74</v>
      </c>
      <c r="D23" s="46">
        <v>75</v>
      </c>
      <c r="E23" s="47">
        <v>100</v>
      </c>
      <c r="F23" s="46">
        <v>0</v>
      </c>
      <c r="G23" s="47">
        <v>0</v>
      </c>
      <c r="H23" s="46">
        <v>0</v>
      </c>
      <c r="I23" s="47">
        <v>0</v>
      </c>
      <c r="J23" s="48">
        <v>2000</v>
      </c>
      <c r="K23" s="49">
        <f t="shared" si="0"/>
        <v>9500</v>
      </c>
      <c r="L23" s="68">
        <v>9240</v>
      </c>
      <c r="M23" s="50">
        <f t="shared" si="1"/>
        <v>260</v>
      </c>
      <c r="N23" s="41"/>
    </row>
    <row r="24" spans="1:14" s="42" customFormat="1" ht="18" customHeight="1" x14ac:dyDescent="0.2">
      <c r="A24" s="43" t="s">
        <v>39</v>
      </c>
      <c r="B24" s="44" t="s">
        <v>44</v>
      </c>
      <c r="C24" s="45" t="s">
        <v>75</v>
      </c>
      <c r="D24" s="46">
        <v>20</v>
      </c>
      <c r="E24" s="47">
        <v>60</v>
      </c>
      <c r="F24" s="46">
        <v>0</v>
      </c>
      <c r="G24" s="47">
        <v>0</v>
      </c>
      <c r="H24" s="46">
        <v>6</v>
      </c>
      <c r="I24" s="47">
        <v>12</v>
      </c>
      <c r="J24" s="48">
        <v>0</v>
      </c>
      <c r="K24" s="49">
        <f t="shared" si="0"/>
        <v>1272</v>
      </c>
      <c r="L24" s="68">
        <v>1400</v>
      </c>
      <c r="M24" s="50">
        <f t="shared" si="1"/>
        <v>-128</v>
      </c>
      <c r="N24" s="41"/>
    </row>
    <row r="25" spans="1:14" s="42" customFormat="1" ht="18" customHeight="1" x14ac:dyDescent="0.2">
      <c r="A25" s="43" t="s">
        <v>66</v>
      </c>
      <c r="B25" s="44" t="s">
        <v>45</v>
      </c>
      <c r="C25" s="45" t="s">
        <v>76</v>
      </c>
      <c r="D25" s="46">
        <v>18</v>
      </c>
      <c r="E25" s="47">
        <v>70</v>
      </c>
      <c r="F25" s="46">
        <v>200</v>
      </c>
      <c r="G25" s="47">
        <v>12</v>
      </c>
      <c r="H25" s="46">
        <v>4</v>
      </c>
      <c r="I25" s="47">
        <v>27</v>
      </c>
      <c r="J25" s="48">
        <v>1000</v>
      </c>
      <c r="K25" s="49">
        <f t="shared" si="0"/>
        <v>4768</v>
      </c>
      <c r="L25" s="68">
        <v>4700</v>
      </c>
      <c r="M25" s="50">
        <f t="shared" si="1"/>
        <v>68</v>
      </c>
      <c r="N25" s="41"/>
    </row>
    <row r="26" spans="1:14" s="42" customFormat="1" ht="18" customHeight="1" x14ac:dyDescent="0.2">
      <c r="A26" s="55" t="s">
        <v>40</v>
      </c>
      <c r="B26" s="56" t="s">
        <v>51</v>
      </c>
      <c r="C26" s="63"/>
      <c r="D26" s="64"/>
      <c r="E26" s="65"/>
      <c r="F26" s="64"/>
      <c r="G26" s="65"/>
      <c r="H26" s="64"/>
      <c r="I26" s="65"/>
      <c r="J26" s="67"/>
      <c r="K26" s="61">
        <f>SUM(K27:K30)</f>
        <v>0</v>
      </c>
      <c r="L26" s="70">
        <f>SUM(L27:L30)</f>
        <v>0</v>
      </c>
      <c r="M26" s="62">
        <f t="shared" si="1"/>
        <v>0</v>
      </c>
      <c r="N26" s="41"/>
    </row>
    <row r="27" spans="1:14" s="42" customFormat="1" ht="18" customHeight="1" x14ac:dyDescent="0.2">
      <c r="A27" s="43" t="s">
        <v>47</v>
      </c>
      <c r="B27" s="44" t="s">
        <v>46</v>
      </c>
      <c r="C27" s="45"/>
      <c r="D27" s="46"/>
      <c r="E27" s="47"/>
      <c r="F27" s="46"/>
      <c r="G27" s="47"/>
      <c r="H27" s="46"/>
      <c r="I27" s="47"/>
      <c r="J27" s="48"/>
      <c r="K27" s="49">
        <f t="shared" si="0"/>
        <v>0</v>
      </c>
      <c r="L27" s="68"/>
      <c r="M27" s="50">
        <f t="shared" si="1"/>
        <v>0</v>
      </c>
      <c r="N27" s="41"/>
    </row>
    <row r="28" spans="1:14" s="42" customFormat="1" ht="18" customHeight="1" x14ac:dyDescent="0.2">
      <c r="A28" s="43" t="s">
        <v>48</v>
      </c>
      <c r="B28" s="44" t="s">
        <v>46</v>
      </c>
      <c r="C28" s="45"/>
      <c r="D28" s="46"/>
      <c r="E28" s="47"/>
      <c r="F28" s="46"/>
      <c r="G28" s="47"/>
      <c r="H28" s="46"/>
      <c r="I28" s="47"/>
      <c r="J28" s="48"/>
      <c r="K28" s="49">
        <f t="shared" si="0"/>
        <v>0</v>
      </c>
      <c r="L28" s="68"/>
      <c r="M28" s="50">
        <f t="shared" si="1"/>
        <v>0</v>
      </c>
      <c r="N28" s="41"/>
    </row>
    <row r="29" spans="1:14" s="42" customFormat="1" ht="18" customHeight="1" x14ac:dyDescent="0.2">
      <c r="A29" s="43" t="s">
        <v>49</v>
      </c>
      <c r="B29" s="44" t="s">
        <v>46</v>
      </c>
      <c r="C29" s="45"/>
      <c r="D29" s="46"/>
      <c r="E29" s="47"/>
      <c r="F29" s="46"/>
      <c r="G29" s="47"/>
      <c r="H29" s="46"/>
      <c r="I29" s="47"/>
      <c r="J29" s="48"/>
      <c r="K29" s="49">
        <f t="shared" si="0"/>
        <v>0</v>
      </c>
      <c r="L29" s="68"/>
      <c r="M29" s="50">
        <f t="shared" si="1"/>
        <v>0</v>
      </c>
      <c r="N29" s="41"/>
    </row>
    <row r="30" spans="1:14" s="42" customFormat="1" ht="18" customHeight="1" x14ac:dyDescent="0.2">
      <c r="A30" s="43" t="s">
        <v>50</v>
      </c>
      <c r="B30" s="44" t="s">
        <v>46</v>
      </c>
      <c r="C30" s="45"/>
      <c r="D30" s="46"/>
      <c r="E30" s="47"/>
      <c r="F30" s="46"/>
      <c r="G30" s="47"/>
      <c r="H30" s="46"/>
      <c r="I30" s="47"/>
      <c r="J30" s="48"/>
      <c r="K30" s="49">
        <f t="shared" si="0"/>
        <v>0</v>
      </c>
      <c r="L30" s="68"/>
      <c r="M30" s="50">
        <f t="shared" si="1"/>
        <v>0</v>
      </c>
      <c r="N30" s="41"/>
    </row>
  </sheetData>
  <mergeCells count="3">
    <mergeCell ref="F9:G9"/>
    <mergeCell ref="D9:E9"/>
    <mergeCell ref="H9:I9"/>
  </mergeCells>
  <conditionalFormatting sqref="M11:M20 M22:M25 M27:M30">
    <cfRule type="cellIs" dxfId="5" priority="7" operator="lessThan">
      <formula>0</formula>
    </cfRule>
  </conditionalFormatting>
  <conditionalFormatting sqref="M21">
    <cfRule type="cellIs" dxfId="4" priority="6" operator="lessThan">
      <formula>0</formula>
    </cfRule>
  </conditionalFormatting>
  <conditionalFormatting sqref="M26">
    <cfRule type="cellIs" dxfId="3" priority="5" operator="lessThan">
      <formula>0</formula>
    </cfRule>
  </conditionalFormatting>
  <conditionalFormatting sqref="M4">
    <cfRule type="cellIs" dxfId="2" priority="2" operator="greaterThan">
      <formula>0</formula>
    </cfRule>
    <cfRule type="cellIs" dxfId="1" priority="3" operator="lessThan">
      <formula>0</formula>
    </cfRule>
  </conditionalFormatting>
  <conditionalFormatting sqref="A11:A30">
    <cfRule type="duplicateValues" dxfId="0" priority="1"/>
  </conditionalFormatting>
  <pageMargins left="0.7" right="0.7" top="0.78740157499999996" bottom="0.78740157499999996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3E081-A172-47D1-BEFC-A4BFD2B205F4}">
  <dimension ref="A2:F58"/>
  <sheetViews>
    <sheetView showGridLines="0" workbookViewId="0">
      <selection activeCell="A13" sqref="A13"/>
    </sheetView>
  </sheetViews>
  <sheetFormatPr baseColWidth="10" defaultRowHeight="15" x14ac:dyDescent="0.2"/>
  <cols>
    <col min="1" max="1" width="96.33203125" style="20" customWidth="1"/>
    <col min="2" max="6" width="11.5" style="2"/>
  </cols>
  <sheetData>
    <row r="2" spans="1:1" ht="23" x14ac:dyDescent="0.25">
      <c r="A2" s="32" t="s">
        <v>54</v>
      </c>
    </row>
    <row r="4" spans="1:1" x14ac:dyDescent="0.2">
      <c r="A4" s="20" t="s">
        <v>57</v>
      </c>
    </row>
    <row r="5" spans="1:1" x14ac:dyDescent="0.2">
      <c r="A5" s="20" t="s">
        <v>58</v>
      </c>
    </row>
    <row r="8" spans="1:1" x14ac:dyDescent="0.2">
      <c r="A8" s="22" t="s">
        <v>55</v>
      </c>
    </row>
    <row r="9" spans="1:1" x14ac:dyDescent="0.2">
      <c r="A9" s="31" t="s">
        <v>59</v>
      </c>
    </row>
    <row r="10" spans="1:1" x14ac:dyDescent="0.2">
      <c r="A10" s="31" t="s">
        <v>61</v>
      </c>
    </row>
    <row r="11" spans="1:1" x14ac:dyDescent="0.2">
      <c r="A11" s="31" t="s">
        <v>64</v>
      </c>
    </row>
    <row r="12" spans="1:1" x14ac:dyDescent="0.2">
      <c r="A12" s="31" t="s">
        <v>60</v>
      </c>
    </row>
    <row r="13" spans="1:1" x14ac:dyDescent="0.2">
      <c r="A13" s="31" t="s">
        <v>62</v>
      </c>
    </row>
    <row r="14" spans="1:1" x14ac:dyDescent="0.2">
      <c r="A14" s="31" t="s">
        <v>63</v>
      </c>
    </row>
    <row r="15" spans="1:1" x14ac:dyDescent="0.2">
      <c r="A15" s="21"/>
    </row>
    <row r="17" spans="1:1" x14ac:dyDescent="0.2">
      <c r="A17" s="22" t="s">
        <v>65</v>
      </c>
    </row>
    <row r="18" spans="1:1" x14ac:dyDescent="0.2">
      <c r="A18" s="23"/>
    </row>
    <row r="19" spans="1:1" x14ac:dyDescent="0.2">
      <c r="A19" s="23" t="s">
        <v>77</v>
      </c>
    </row>
    <row r="20" spans="1:1" x14ac:dyDescent="0.2">
      <c r="A20" s="20" t="s">
        <v>80</v>
      </c>
    </row>
    <row r="21" spans="1:1" x14ac:dyDescent="0.2">
      <c r="A21" s="23" t="s">
        <v>81</v>
      </c>
    </row>
    <row r="22" spans="1:1" x14ac:dyDescent="0.2">
      <c r="A22" s="23" t="s">
        <v>82</v>
      </c>
    </row>
    <row r="23" spans="1:1" x14ac:dyDescent="0.2">
      <c r="A23" s="23" t="s">
        <v>78</v>
      </c>
    </row>
    <row r="24" spans="1:1" x14ac:dyDescent="0.2">
      <c r="A24" s="23" t="s">
        <v>79</v>
      </c>
    </row>
    <row r="25" spans="1:1" x14ac:dyDescent="0.2">
      <c r="A25" s="23"/>
    </row>
    <row r="26" spans="1:1" x14ac:dyDescent="0.2">
      <c r="A26" s="22" t="s">
        <v>83</v>
      </c>
    </row>
    <row r="27" spans="1:1" x14ac:dyDescent="0.2">
      <c r="A27" s="23"/>
    </row>
    <row r="28" spans="1:1" x14ac:dyDescent="0.2">
      <c r="A28" s="28" t="s">
        <v>84</v>
      </c>
    </row>
    <row r="29" spans="1:1" x14ac:dyDescent="0.2">
      <c r="A29" s="23"/>
    </row>
    <row r="30" spans="1:1" x14ac:dyDescent="0.2">
      <c r="A30" s="29" t="s">
        <v>85</v>
      </c>
    </row>
    <row r="33" spans="1:1" x14ac:dyDescent="0.2">
      <c r="A33" s="22" t="s">
        <v>92</v>
      </c>
    </row>
    <row r="35" spans="1:1" x14ac:dyDescent="0.2">
      <c r="A35" s="28" t="s">
        <v>86</v>
      </c>
    </row>
    <row r="36" spans="1:1" x14ac:dyDescent="0.2">
      <c r="A36" s="28"/>
    </row>
    <row r="37" spans="1:1" x14ac:dyDescent="0.2">
      <c r="A37" s="29" t="s">
        <v>87</v>
      </c>
    </row>
    <row r="39" spans="1:1" x14ac:dyDescent="0.2">
      <c r="A39" s="28" t="s">
        <v>88</v>
      </c>
    </row>
    <row r="41" spans="1:1" x14ac:dyDescent="0.2">
      <c r="A41" s="22" t="s">
        <v>89</v>
      </c>
    </row>
    <row r="43" spans="1:1" x14ac:dyDescent="0.2">
      <c r="A43" s="28" t="s">
        <v>90</v>
      </c>
    </row>
    <row r="44" spans="1:1" x14ac:dyDescent="0.2">
      <c r="A44" s="28" t="s">
        <v>91</v>
      </c>
    </row>
    <row r="45" spans="1:1" x14ac:dyDescent="0.2">
      <c r="A45" s="29"/>
    </row>
    <row r="46" spans="1:1" x14ac:dyDescent="0.2">
      <c r="A46" s="30" t="s">
        <v>97</v>
      </c>
    </row>
    <row r="47" spans="1:1" x14ac:dyDescent="0.2">
      <c r="A47" s="28"/>
    </row>
    <row r="52" spans="1:1" x14ac:dyDescent="0.2">
      <c r="A52" s="28" t="s">
        <v>96</v>
      </c>
    </row>
    <row r="55" spans="1:1" x14ac:dyDescent="0.2">
      <c r="A55" s="22" t="s">
        <v>93</v>
      </c>
    </row>
    <row r="57" spans="1:1" x14ac:dyDescent="0.2">
      <c r="A57" s="28" t="s">
        <v>94</v>
      </c>
    </row>
    <row r="58" spans="1:1" x14ac:dyDescent="0.2">
      <c r="A58" s="28" t="s">
        <v>95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Help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Adrian</dc:creator>
  <cp:lastModifiedBy>Microsoft Office User</cp:lastModifiedBy>
  <dcterms:created xsi:type="dcterms:W3CDTF">2021-02-21T11:08:54Z</dcterms:created>
  <dcterms:modified xsi:type="dcterms:W3CDTF">2021-02-23T13:24:00Z</dcterms:modified>
</cp:coreProperties>
</file>